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5135" windowHeight="7860" tabRatio="601" activeTab="4"/>
  </bookViews>
  <sheets>
    <sheet name="Sheet1" sheetId="1" r:id="rId1"/>
    <sheet name="Qtrly Menu" sheetId="2" r:id="rId2"/>
    <sheet name="Newsletter Menu" sheetId="3" r:id="rId3"/>
    <sheet name="Newsletter Menu (2)" sheetId="4" r:id="rId4"/>
    <sheet name="Newsletter Menu (3)" sheetId="5" r:id="rId5"/>
  </sheets>
  <definedNames>
    <definedName name="DAY_MENU">'Sheet1'!$T$1:$U$24</definedName>
    <definedName name="Menu1">'Sheet1'!$B$6:$C$13</definedName>
    <definedName name="Menu10">'Sheet1'!$B$78:$C$85</definedName>
    <definedName name="Menu11">'Sheet1'!$B$86:$C$93</definedName>
    <definedName name="Menu12">'Sheet1'!$B$94:$C$101</definedName>
    <definedName name="Menu13">'Sheet1'!$B$102:$C$109</definedName>
    <definedName name="Menu14">'Sheet1'!$B$110:$C$117</definedName>
    <definedName name="Menu15">'Sheet1'!$B$118:$C$125</definedName>
    <definedName name="Menu16">'Sheet1'!$B$126:$C$133</definedName>
    <definedName name="Menu17">'Sheet1'!$B$134:$C$141</definedName>
    <definedName name="Menu18">'Sheet1'!$B$142:$C$149</definedName>
    <definedName name="Menu19">'Sheet1'!$B$150:$C$157</definedName>
    <definedName name="Menu2">'Sheet1'!$B$14:$C$21</definedName>
    <definedName name="Menu20">'Sheet1'!$B$158:$C$165</definedName>
    <definedName name="Menu21">'Sheet1'!$B$166:$C$173</definedName>
    <definedName name="Menu22">'Sheet1'!$B$174:$C$181</definedName>
    <definedName name="Menu23">'Sheet1'!$B$182:$C$189</definedName>
    <definedName name="Menu3">'Sheet1'!$B$22:$C$29</definedName>
    <definedName name="Menu4">'Sheet1'!$B$30:$C$37</definedName>
    <definedName name="Menu5">'Sheet1'!$B$38:$C$45</definedName>
    <definedName name="Menu6">'Sheet1'!$B$46:$C$53</definedName>
    <definedName name="Menu7">'Sheet1'!$B$54:$C$61</definedName>
    <definedName name="Menu8">'Sheet1'!$B$62:$C$69</definedName>
    <definedName name="Menu9">'Sheet1'!$B$70:$C$77</definedName>
    <definedName name="_xlnm.Print_Titles" localSheetId="1">'Qtrly Menu'!$1:$5</definedName>
  </definedNames>
  <calcPr fullCalcOnLoad="1"/>
</workbook>
</file>

<file path=xl/comments3.xml><?xml version="1.0" encoding="utf-8"?>
<comments xmlns="http://schemas.openxmlformats.org/spreadsheetml/2006/main">
  <authors>
    <author>Karen Eisenbraun</author>
  </authors>
  <commentList>
    <comment ref="G1" authorId="0">
      <text>
        <r>
          <rPr>
            <b/>
            <sz val="10"/>
            <rFont val="Tahoma"/>
            <family val="2"/>
          </rPr>
          <t xml:space="preserve">Copy the menu rows ONLY from the Qtrly Menu sheet </t>
        </r>
        <r>
          <rPr>
            <b/>
            <sz val="10"/>
            <rFont val="Tahoma"/>
            <family val="2"/>
          </rPr>
          <t>A WEEK AT A TIME</t>
        </r>
        <r>
          <rPr>
            <b/>
            <sz val="10"/>
            <rFont val="Tahoma"/>
            <family val="2"/>
          </rPr>
          <t xml:space="preserve"> to fill in the desired month.  You can format &amp; change this unprotected page to meet your needs for your newsletter.     KE</t>
        </r>
      </text>
    </comment>
  </commentList>
</comments>
</file>

<file path=xl/comments4.xml><?xml version="1.0" encoding="utf-8"?>
<comments xmlns="http://schemas.openxmlformats.org/spreadsheetml/2006/main">
  <authors>
    <author>Karen Eisenbraun</author>
  </authors>
  <commentList>
    <comment ref="G1" authorId="0">
      <text>
        <r>
          <rPr>
            <b/>
            <sz val="10"/>
            <rFont val="Tahoma"/>
            <family val="2"/>
          </rPr>
          <t xml:space="preserve">Copy the menu rows ONLY from the Qtrly Menu sheet </t>
        </r>
        <r>
          <rPr>
            <b/>
            <sz val="10"/>
            <rFont val="Tahoma"/>
            <family val="2"/>
          </rPr>
          <t>A WEEK AT A TIME</t>
        </r>
        <r>
          <rPr>
            <b/>
            <sz val="10"/>
            <rFont val="Tahoma"/>
            <family val="2"/>
          </rPr>
          <t xml:space="preserve"> to fill in the desired month.  You can format &amp; change this unprotected page to meet your needs for your newsletter.     KE</t>
        </r>
      </text>
    </comment>
  </commentList>
</comments>
</file>

<file path=xl/comments5.xml><?xml version="1.0" encoding="utf-8"?>
<comments xmlns="http://schemas.openxmlformats.org/spreadsheetml/2006/main">
  <authors>
    <author>Karen Eisenbraun</author>
  </authors>
  <commentList>
    <comment ref="G1" authorId="0">
      <text>
        <r>
          <rPr>
            <b/>
            <sz val="10"/>
            <rFont val="Tahoma"/>
            <family val="2"/>
          </rPr>
          <t xml:space="preserve">Copy the menu rows ONLY from the Qtrly Menu sheet </t>
        </r>
        <r>
          <rPr>
            <b/>
            <sz val="10"/>
            <rFont val="Tahoma"/>
            <family val="2"/>
          </rPr>
          <t>A WEEK AT A TIME</t>
        </r>
        <r>
          <rPr>
            <b/>
            <sz val="10"/>
            <rFont val="Tahoma"/>
            <family val="2"/>
          </rPr>
          <t xml:space="preserve"> to fill in the desired month.  You can format &amp; change this unprotected page to meet your needs for your newsletter.     KE</t>
        </r>
      </text>
    </comment>
  </commentList>
</comments>
</file>

<file path=xl/sharedStrings.xml><?xml version="1.0" encoding="utf-8"?>
<sst xmlns="http://schemas.openxmlformats.org/spreadsheetml/2006/main" count="1552" uniqueCount="291">
  <si>
    <t>Sunday</t>
  </si>
  <si>
    <t>Monday</t>
  </si>
  <si>
    <t>Tuesday</t>
  </si>
  <si>
    <t>Wednesday</t>
  </si>
  <si>
    <t>Thursday</t>
  </si>
  <si>
    <t>Friday</t>
  </si>
  <si>
    <t>Saturday</t>
  </si>
  <si>
    <t>Day</t>
  </si>
  <si>
    <t xml:space="preserve">First SERVING DAY of the Quarter = </t>
  </si>
  <si>
    <t>1st Day of Qtr</t>
  </si>
  <si>
    <t>Day #</t>
  </si>
  <si>
    <t>1st Serving Day</t>
  </si>
  <si>
    <t>Serving Day #</t>
  </si>
  <si>
    <t>Last Day of Qtr</t>
  </si>
  <si>
    <t>Menus:</t>
  </si>
  <si>
    <t>Food Item</t>
  </si>
  <si>
    <t>Amount 
(cup/oz)</t>
  </si>
  <si>
    <t>Menu12</t>
  </si>
  <si>
    <t>DAY</t>
  </si>
  <si>
    <t>MENU</t>
  </si>
  <si>
    <t>Menu1</t>
  </si>
  <si>
    <t>Menu2</t>
  </si>
  <si>
    <t>Menu3</t>
  </si>
  <si>
    <t>Menu4</t>
  </si>
  <si>
    <t>Menu5</t>
  </si>
  <si>
    <t>Menu6</t>
  </si>
  <si>
    <t>Menu7</t>
  </si>
  <si>
    <t>Menu8</t>
  </si>
  <si>
    <t>Menu9</t>
  </si>
  <si>
    <t>Menu10</t>
  </si>
  <si>
    <t>Menu11</t>
  </si>
  <si>
    <t>Menu13</t>
  </si>
  <si>
    <t>Menu14</t>
  </si>
  <si>
    <t>Menu15</t>
  </si>
  <si>
    <t>Menu16</t>
  </si>
  <si>
    <t>Menu17</t>
  </si>
  <si>
    <t>Menu18</t>
  </si>
  <si>
    <t>Menu19</t>
  </si>
  <si>
    <t>Menu20</t>
  </si>
  <si>
    <t>Menu21</t>
  </si>
  <si>
    <t>Menu22</t>
  </si>
  <si>
    <t>Menu23</t>
  </si>
  <si>
    <t>Senior Center:</t>
  </si>
  <si>
    <t>Quarter</t>
  </si>
  <si>
    <t>Fiscal Year</t>
  </si>
  <si>
    <t>1st Qtr FY 2007</t>
  </si>
  <si>
    <t>Quarter - 
Fiscal Year</t>
  </si>
  <si>
    <t>2nd Qtr FY 2007</t>
  </si>
  <si>
    <t>3rd Qtr FY 2007</t>
  </si>
  <si>
    <t>4th Qtr FY 2007</t>
  </si>
  <si>
    <t>1st Qtr FY 2008</t>
  </si>
  <si>
    <t>2nd Qtr FY 2008</t>
  </si>
  <si>
    <t>3rd Qtr FY 2008</t>
  </si>
  <si>
    <t>4th Qtr FY 2008</t>
  </si>
  <si>
    <t>1st Qtr FY 2009</t>
  </si>
  <si>
    <t>2nd Qtr FY 2009</t>
  </si>
  <si>
    <t>3rd Qtr FY 2009</t>
  </si>
  <si>
    <t>4th Qtr FY 2009</t>
  </si>
  <si>
    <t>1st Qtr FY 2010</t>
  </si>
  <si>
    <t>2nd Qtr FY 2010</t>
  </si>
  <si>
    <t>3rd Qtr FY 2010</t>
  </si>
  <si>
    <t>4th Qtr FY 2010</t>
  </si>
  <si>
    <t>1st Qtr FY 2011</t>
  </si>
  <si>
    <t>2nd Qtr FY 2011</t>
  </si>
  <si>
    <t>3rd Qtr FY 2011</t>
  </si>
  <si>
    <t>4th Qtr FY 2011</t>
  </si>
  <si>
    <t>1st Qtr FY 2012</t>
  </si>
  <si>
    <t>2nd Qtr FY 2012</t>
  </si>
  <si>
    <t>3rd Qtr FY 2012</t>
  </si>
  <si>
    <t>4th Qtr FY 2012</t>
  </si>
  <si>
    <t>1st Qtr FY 2013</t>
  </si>
  <si>
    <t>2nd Qtr FY 2013</t>
  </si>
  <si>
    <t>3rd Qtr FY 2013</t>
  </si>
  <si>
    <t>4th Qtr FY 2013</t>
  </si>
  <si>
    <t>1st Qtr FY 2014</t>
  </si>
  <si>
    <t>2nd Qtr FY 2014</t>
  </si>
  <si>
    <t>3rd Qtr FY 2014</t>
  </si>
  <si>
    <t>4th Qtr FY 2014</t>
  </si>
  <si>
    <t>1st Qtr FY 2015</t>
  </si>
  <si>
    <t>2nd Qtr FY 2015</t>
  </si>
  <si>
    <t>3rd Qtr FY 2015</t>
  </si>
  <si>
    <t>4th Qtr FY 2015</t>
  </si>
  <si>
    <t>1st Qtr FY 2016</t>
  </si>
  <si>
    <t>2nd Qtr FY 2016</t>
  </si>
  <si>
    <t>3rd Qtr FY 2016</t>
  </si>
  <si>
    <t>4th Qtr FY 2016</t>
  </si>
  <si>
    <t>1st Qtr FY 2017</t>
  </si>
  <si>
    <t>2nd Qtr FY 2017</t>
  </si>
  <si>
    <t>3rd Qtr FY 2017</t>
  </si>
  <si>
    <t>4th Qtr FY 2017</t>
  </si>
  <si>
    <t>1st Qtr FY 2018</t>
  </si>
  <si>
    <t>2nd Qtr FY 2018</t>
  </si>
  <si>
    <t>3rd Qtr FY 2018</t>
  </si>
  <si>
    <t>4th Qtr FY 2018</t>
  </si>
  <si>
    <t>1st Qtr FY 2019</t>
  </si>
  <si>
    <t>2nd Qtr FY 2019</t>
  </si>
  <si>
    <t>3rd Qtr FY 2019</t>
  </si>
  <si>
    <t>4th Qtr FY 2019</t>
  </si>
  <si>
    <t>1st Qtr FY 2020</t>
  </si>
  <si>
    <t>2nd Qtr FY 2020</t>
  </si>
  <si>
    <t>3rd Qtr FY 2020</t>
  </si>
  <si>
    <t>4th Qtr FY 2020</t>
  </si>
  <si>
    <t>1st Qtr FY 2021</t>
  </si>
  <si>
    <t>2nd Qtr FY 2021</t>
  </si>
  <si>
    <t>3rd Qtr FY 2021</t>
  </si>
  <si>
    <t>4th Qtr FY 2021</t>
  </si>
  <si>
    <t>Neligh</t>
  </si>
  <si>
    <t>BINGO 1:30</t>
  </si>
  <si>
    <t xml:space="preserve"> </t>
  </si>
  <si>
    <t>EXERCISE  11:15</t>
  </si>
  <si>
    <t xml:space="preserve">Closed </t>
  </si>
  <si>
    <t>in Observance of</t>
  </si>
  <si>
    <t>Memorial Day</t>
  </si>
  <si>
    <t>Chicken FR Evening</t>
  </si>
  <si>
    <t>garlic bread</t>
  </si>
  <si>
    <t>apple slices</t>
  </si>
  <si>
    <t>corn</t>
  </si>
  <si>
    <t>milk</t>
  </si>
  <si>
    <t>1c</t>
  </si>
  <si>
    <t>spaghetti</t>
  </si>
  <si>
    <t>meat sauce</t>
  </si>
  <si>
    <t>1/2c</t>
  </si>
  <si>
    <t>lettuce salad</t>
  </si>
  <si>
    <t>lima beans</t>
  </si>
  <si>
    <t>polish Sausage</t>
  </si>
  <si>
    <t>3 oz</t>
  </si>
  <si>
    <t>Mashed Potatoes</t>
  </si>
  <si>
    <t>1/2c.</t>
  </si>
  <si>
    <t>Sauerkraout</t>
  </si>
  <si>
    <t>Apricots</t>
  </si>
  <si>
    <t>Milk</t>
  </si>
  <si>
    <t>1c.</t>
  </si>
  <si>
    <t>Wheat Bread</t>
  </si>
  <si>
    <t>mandarin oranges</t>
  </si>
  <si>
    <t>4oz</t>
  </si>
  <si>
    <t>Peaches</t>
  </si>
  <si>
    <t>1/2 c</t>
  </si>
  <si>
    <t>Wheat bread</t>
  </si>
  <si>
    <t>potato wedges</t>
  </si>
  <si>
    <t>cole slaw</t>
  </si>
  <si>
    <t>BBQ pulled pork</t>
  </si>
  <si>
    <t>Chicken Fried Steak</t>
  </si>
  <si>
    <t>4oz.</t>
  </si>
  <si>
    <t>Mashed Potato/Gravy</t>
  </si>
  <si>
    <t>Corn</t>
  </si>
  <si>
    <t>Veggie Salad</t>
  </si>
  <si>
    <t>1/4c.</t>
  </si>
  <si>
    <t>fruitcocktail</t>
  </si>
  <si>
    <t>1sl.</t>
  </si>
  <si>
    <t>meatloaf</t>
  </si>
  <si>
    <t>mashed potatos</t>
  </si>
  <si>
    <t>greenbeans</t>
  </si>
  <si>
    <t>tropical fruit</t>
  </si>
  <si>
    <t xml:space="preserve">Wheat bread </t>
  </si>
  <si>
    <t>1pc</t>
  </si>
  <si>
    <t>liver &amp;onions</t>
  </si>
  <si>
    <t>peas &amp; carrots</t>
  </si>
  <si>
    <t>peaches</t>
  </si>
  <si>
    <t>wheat bread</t>
  </si>
  <si>
    <t>Cheese burger</t>
  </si>
  <si>
    <t>fries</t>
  </si>
  <si>
    <t>cowboy beans</t>
  </si>
  <si>
    <t>plums</t>
  </si>
  <si>
    <t>bun</t>
  </si>
  <si>
    <t>Salmon Loaf</t>
  </si>
  <si>
    <t>4 oz</t>
  </si>
  <si>
    <t>Augartin Potatoes</t>
  </si>
  <si>
    <t>Brocoli</t>
  </si>
  <si>
    <t xml:space="preserve">sweet&amp;sour </t>
  </si>
  <si>
    <t>chicken</t>
  </si>
  <si>
    <t>rice</t>
  </si>
  <si>
    <t>mixed veg</t>
  </si>
  <si>
    <t>wontons</t>
  </si>
  <si>
    <t>chef salad</t>
  </si>
  <si>
    <t>1 1/2c</t>
  </si>
  <si>
    <t>ham</t>
  </si>
  <si>
    <t>3oz</t>
  </si>
  <si>
    <t>hard boiled egg</t>
  </si>
  <si>
    <t>pears</t>
  </si>
  <si>
    <t>croutons</t>
  </si>
  <si>
    <t>brunch</t>
  </si>
  <si>
    <t>biscuit &amp;</t>
  </si>
  <si>
    <t>sausage gravy</t>
  </si>
  <si>
    <t>scrambled eggs</t>
  </si>
  <si>
    <t>2oz</t>
  </si>
  <si>
    <t>salsa cup</t>
  </si>
  <si>
    <t xml:space="preserve">lasagne </t>
  </si>
  <si>
    <t>8oz</t>
  </si>
  <si>
    <t>Baked Potato</t>
  </si>
  <si>
    <t>1 sm</t>
  </si>
  <si>
    <t>coleslaw</t>
  </si>
  <si>
    <t>Bun</t>
  </si>
  <si>
    <t>1 c</t>
  </si>
  <si>
    <t xml:space="preserve"> Pork chop</t>
  </si>
  <si>
    <t>Chicken/Dumplings</t>
  </si>
  <si>
    <t>1 1/4c</t>
  </si>
  <si>
    <t>Biscuit</t>
  </si>
  <si>
    <t>Peas and carrots</t>
  </si>
  <si>
    <t>beef Noodles</t>
  </si>
  <si>
    <t>baked potato</t>
  </si>
  <si>
    <t xml:space="preserve"> carrots</t>
  </si>
  <si>
    <t>applesauce</t>
  </si>
  <si>
    <t xml:space="preserve">Hot Beef </t>
  </si>
  <si>
    <t>gravy</t>
  </si>
  <si>
    <t>pineapple</t>
  </si>
  <si>
    <t xml:space="preserve">spare ribs </t>
  </si>
  <si>
    <t>sauerkraut</t>
  </si>
  <si>
    <t>1/3 c</t>
  </si>
  <si>
    <t>FRIED CHICKEN</t>
  </si>
  <si>
    <t>fruit pie</t>
  </si>
  <si>
    <t>Broccoli cheese soup</t>
  </si>
  <si>
    <t>Ham sandwich</t>
  </si>
  <si>
    <t>sloppy joe</t>
  </si>
  <si>
    <t>macaroni salad</t>
  </si>
  <si>
    <t>baked beans</t>
  </si>
  <si>
    <t>creamed chicken</t>
  </si>
  <si>
    <t>peas</t>
  </si>
  <si>
    <t>2/3c</t>
  </si>
  <si>
    <t>biscuit</t>
  </si>
  <si>
    <t>baked chicken</t>
  </si>
  <si>
    <t>potato wedge</t>
  </si>
  <si>
    <t>Pears</t>
  </si>
  <si>
    <t>1/4c</t>
  </si>
  <si>
    <t>bratwurst</t>
  </si>
  <si>
    <t>tater tots</t>
  </si>
  <si>
    <t>sweet potato</t>
  </si>
  <si>
    <t>apple sauce</t>
  </si>
  <si>
    <t>Beef tacos</t>
  </si>
  <si>
    <t>lettuce tomatos</t>
  </si>
  <si>
    <t>corn salad</t>
  </si>
  <si>
    <t>taco shell</t>
  </si>
  <si>
    <t>baked Potatoes</t>
  </si>
  <si>
    <t>Goulash</t>
  </si>
  <si>
    <t>limabeans</t>
  </si>
  <si>
    <t>Lettuce Salad</t>
  </si>
  <si>
    <t>Cottage Cheese</t>
  </si>
  <si>
    <t>Garlic Bread</t>
  </si>
  <si>
    <t>swedish meatballs</t>
  </si>
  <si>
    <t>apricots</t>
  </si>
  <si>
    <t>crackers</t>
  </si>
  <si>
    <t>vegetable soup</t>
  </si>
  <si>
    <t>sandwich</t>
  </si>
  <si>
    <t xml:space="preserve">chicken salad  </t>
  </si>
  <si>
    <t>pears &amp; jello</t>
  </si>
  <si>
    <t>appleslices</t>
  </si>
  <si>
    <t>Peaches w/jello</t>
  </si>
  <si>
    <t>peaches w/jello</t>
  </si>
  <si>
    <t xml:space="preserve">green beans </t>
  </si>
  <si>
    <t>three bean salad</t>
  </si>
  <si>
    <t>mixed veggies</t>
  </si>
  <si>
    <t>Sauerkraut</t>
  </si>
  <si>
    <t>Three bean salad</t>
  </si>
  <si>
    <t>Greenbeans</t>
  </si>
  <si>
    <t>Chicken enchilada</t>
  </si>
  <si>
    <t>2/3 c</t>
  </si>
  <si>
    <t>1st Qtr</t>
  </si>
  <si>
    <t>CLOSED</t>
  </si>
  <si>
    <t>JULY 4TH</t>
  </si>
  <si>
    <t>LABOR DAY</t>
  </si>
  <si>
    <t>Fried Chicken Eve.</t>
  </si>
  <si>
    <t>grilled chicken</t>
  </si>
  <si>
    <t>pineapple&amp;jello</t>
  </si>
  <si>
    <t>threebean salad</t>
  </si>
  <si>
    <t>fried fish</t>
  </si>
  <si>
    <t>chicken salad</t>
  </si>
  <si>
    <t>2pc</t>
  </si>
  <si>
    <t>potato salad</t>
  </si>
  <si>
    <t xml:space="preserve">bbq spare ribs </t>
  </si>
  <si>
    <t>Tuna salad</t>
  </si>
  <si>
    <t>baked macaroni and cheese</t>
  </si>
  <si>
    <t xml:space="preserve">potato salad </t>
  </si>
  <si>
    <t>pea salad</t>
  </si>
  <si>
    <t>peas salad</t>
  </si>
  <si>
    <t>creamed cucumbers</t>
  </si>
  <si>
    <t xml:space="preserve"> carrot salad</t>
  </si>
  <si>
    <t>carrot salad</t>
  </si>
  <si>
    <t>mashed potato</t>
  </si>
  <si>
    <t>pears&amp; jello</t>
  </si>
  <si>
    <t>potatos wedges</t>
  </si>
  <si>
    <t xml:space="preserve">sweet &amp; sour </t>
  </si>
  <si>
    <t>Pork chop</t>
  </si>
  <si>
    <t>Fresh Hot</t>
  </si>
  <si>
    <t>Cinnamon Rolls</t>
  </si>
  <si>
    <t>on Fri. am.</t>
  </si>
  <si>
    <t>Rolls</t>
  </si>
  <si>
    <t>Bread Pudding</t>
  </si>
  <si>
    <t>weekdays 8-11 am</t>
  </si>
  <si>
    <t xml:space="preserve">Neligh </t>
  </si>
  <si>
    <t>Senior Center</t>
  </si>
  <si>
    <t>402-887-4330</t>
  </si>
  <si>
    <t>Brunch  8:30 - Noon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</si>
</sst>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"/>
    <numFmt numFmtId="166" formatCode="d\-m"/>
    <numFmt numFmtId="167" formatCode="d\-mmmm"/>
    <numFmt numFmtId="168" formatCode="yyyy"/>
    <numFmt numFmtId="169" formatCode="m/d/yy"/>
    <numFmt numFmtId="170" formatCode="dddd"/>
    <numFmt numFmtId="171" formatCode="mmm\ d\ \'yy"/>
    <numFmt numFmtId="172" formatCode="mmm\ d\ yyyy"/>
    <numFmt numFmtId="173" formatCode="mmm\ d\,\ yyyy"/>
    <numFmt numFmtId="174" formatCode="ddd"/>
    <numFmt numFmtId="175" formatCode="[$-409]dddd\,\ mmmm\ dd\,\ yyyy"/>
    <numFmt numFmtId="176" formatCode="m/d/yy;@"/>
    <numFmt numFmtId="177" formatCode="mmmm\ yyyy"/>
    <numFmt numFmtId="178" formatCode="[$-409]d\-mmm;@"/>
    <numFmt numFmtId="179" formatCode="[$-409]d\-mmm\-yyyy;@"/>
    <numFmt numFmtId="180" formatCode="[$-409]mmmmm\-yy;@"/>
    <numFmt numFmtId="181" formatCode="mmm\-yyyy"/>
  </numFmts>
  <fonts count="7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b/>
      <u val="single"/>
      <sz val="1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name val="Cooper Black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56"/>
      <name val="Arial"/>
      <family val="2"/>
    </font>
    <font>
      <sz val="12"/>
      <color indexed="58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10"/>
      <name val="Arial"/>
      <family val="2"/>
    </font>
    <font>
      <sz val="8"/>
      <name val="Tahoma"/>
      <family val="2"/>
    </font>
    <font>
      <sz val="12"/>
      <color indexed="12"/>
      <name val="Baskerville Old Face"/>
      <family val="0"/>
    </font>
    <font>
      <sz val="12"/>
      <color indexed="8"/>
      <name val="Baskerville Old Face"/>
      <family val="0"/>
    </font>
    <font>
      <u val="single"/>
      <sz val="12"/>
      <color indexed="12"/>
      <name val="Baskerville Old Face"/>
      <family val="0"/>
    </font>
    <font>
      <b/>
      <sz val="12"/>
      <color indexed="12"/>
      <name val="Baskerville Old Face"/>
      <family val="0"/>
    </font>
    <font>
      <b/>
      <u val="single"/>
      <sz val="12"/>
      <color indexed="12"/>
      <name val="Baskerville Old Face"/>
      <family val="0"/>
    </font>
    <font>
      <b/>
      <sz val="12"/>
      <color indexed="8"/>
      <name val="Baskerville Old Face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3"/>
      <name val="Arial"/>
      <family val="2"/>
    </font>
    <font>
      <sz val="12"/>
      <color rgb="FF003300"/>
      <name val="Arial"/>
      <family val="2"/>
    </font>
    <font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49" fontId="0" fillId="0" borderId="0" xfId="0" applyNumberFormat="1" applyBorder="1" applyAlignment="1">
      <alignment shrinkToFit="1"/>
    </xf>
    <xf numFmtId="0" fontId="0" fillId="0" borderId="0" xfId="0" applyFont="1" applyBorder="1" applyAlignment="1">
      <alignment shrinkToFit="1"/>
    </xf>
    <xf numFmtId="16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6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14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173" fontId="11" fillId="0" borderId="11" xfId="0" applyNumberFormat="1" applyFont="1" applyBorder="1" applyAlignment="1" applyProtection="1">
      <alignment horizontal="center" shrinkToFit="1"/>
      <protection/>
    </xf>
    <xf numFmtId="0" fontId="11" fillId="0" borderId="11" xfId="0" applyNumberFormat="1" applyFont="1" applyBorder="1" applyAlignment="1" applyProtection="1">
      <alignment horizontal="center" shrinkToFit="1"/>
      <protection/>
    </xf>
    <xf numFmtId="0" fontId="11" fillId="0" borderId="12" xfId="0" applyFont="1" applyBorder="1" applyAlignment="1" applyProtection="1">
      <alignment shrinkToFit="1"/>
      <protection locked="0"/>
    </xf>
    <xf numFmtId="0" fontId="11" fillId="0" borderId="13" xfId="0" applyFont="1" applyBorder="1" applyAlignment="1" applyProtection="1">
      <alignment shrinkToFit="1"/>
      <protection locked="0"/>
    </xf>
    <xf numFmtId="0" fontId="11" fillId="0" borderId="14" xfId="0" applyFont="1" applyBorder="1" applyAlignment="1" applyProtection="1">
      <alignment shrinkToFit="1"/>
      <protection locked="0"/>
    </xf>
    <xf numFmtId="173" fontId="11" fillId="0" borderId="15" xfId="0" applyNumberFormat="1" applyFont="1" applyBorder="1" applyAlignment="1" applyProtection="1">
      <alignment horizontal="center" shrinkToFit="1"/>
      <protection/>
    </xf>
    <xf numFmtId="0" fontId="0" fillId="0" borderId="0" xfId="0" applyAlignment="1">
      <alignment horizontal="center" vertical="top"/>
    </xf>
    <xf numFmtId="0" fontId="11" fillId="0" borderId="16" xfId="0" applyFont="1" applyBorder="1" applyAlignment="1" applyProtection="1">
      <alignment horizontal="center" shrinkToFit="1"/>
      <protection locked="0"/>
    </xf>
    <xf numFmtId="0" fontId="11" fillId="0" borderId="17" xfId="0" applyFont="1" applyBorder="1" applyAlignment="1" applyProtection="1">
      <alignment horizontal="center" shrinkToFit="1"/>
      <protection locked="0"/>
    </xf>
    <xf numFmtId="0" fontId="11" fillId="0" borderId="18" xfId="0" applyFont="1" applyBorder="1" applyAlignment="1" applyProtection="1">
      <alignment horizontal="center" shrinkToFit="1"/>
      <protection locked="0"/>
    </xf>
    <xf numFmtId="16" fontId="11" fillId="0" borderId="17" xfId="0" applyNumberFormat="1" applyFont="1" applyBorder="1" applyAlignment="1" applyProtection="1">
      <alignment horizontal="center" shrinkToFit="1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shrinkToFit="1"/>
      <protection locked="0"/>
    </xf>
    <xf numFmtId="49" fontId="0" fillId="0" borderId="16" xfId="0" applyNumberFormat="1" applyBorder="1" applyAlignment="1" applyProtection="1">
      <alignment horizontal="center" shrinkToFit="1"/>
      <protection locked="0"/>
    </xf>
    <xf numFmtId="49" fontId="0" fillId="0" borderId="13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center" shrinkToFit="1"/>
      <protection locked="0"/>
    </xf>
    <xf numFmtId="49" fontId="0" fillId="0" borderId="14" xfId="0" applyNumberFormat="1" applyBorder="1" applyAlignment="1" applyProtection="1">
      <alignment shrinkToFit="1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shrinkToFit="1"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1" fillId="0" borderId="13" xfId="0" applyNumberFormat="1" applyFont="1" applyBorder="1" applyAlignment="1" applyProtection="1">
      <alignment shrinkToFit="1"/>
      <protection locked="0"/>
    </xf>
    <xf numFmtId="0" fontId="11" fillId="0" borderId="17" xfId="0" applyNumberFormat="1" applyFont="1" applyBorder="1" applyAlignment="1" applyProtection="1">
      <alignment horizontal="center" shrinkToFit="1"/>
      <protection locked="0"/>
    </xf>
    <xf numFmtId="0" fontId="3" fillId="0" borderId="0" xfId="0" applyNumberFormat="1" applyFont="1" applyAlignment="1">
      <alignment/>
    </xf>
    <xf numFmtId="17" fontId="12" fillId="0" borderId="0" xfId="0" applyNumberFormat="1" applyFont="1" applyAlignment="1" applyProtection="1">
      <alignment/>
      <protection/>
    </xf>
    <xf numFmtId="16" fontId="11" fillId="0" borderId="13" xfId="0" applyNumberFormat="1" applyFont="1" applyBorder="1" applyAlignment="1" applyProtection="1">
      <alignment shrinkToFit="1"/>
      <protection locked="0"/>
    </xf>
    <xf numFmtId="0" fontId="3" fillId="0" borderId="0" xfId="0" applyFont="1" applyAlignment="1" applyProtection="1">
      <alignment/>
      <protection locked="0"/>
    </xf>
    <xf numFmtId="0" fontId="65" fillId="0" borderId="12" xfId="0" applyFont="1" applyBorder="1" applyAlignment="1" applyProtection="1">
      <alignment shrinkToFit="1"/>
      <protection locked="0"/>
    </xf>
    <xf numFmtId="0" fontId="65" fillId="0" borderId="13" xfId="0" applyFont="1" applyBorder="1" applyAlignment="1" applyProtection="1">
      <alignment shrinkToFit="1"/>
      <protection locked="0"/>
    </xf>
    <xf numFmtId="0" fontId="65" fillId="0" borderId="14" xfId="0" applyFont="1" applyBorder="1" applyAlignment="1" applyProtection="1">
      <alignment shrinkToFit="1"/>
      <protection locked="0"/>
    </xf>
    <xf numFmtId="173" fontId="11" fillId="0" borderId="11" xfId="0" applyNumberFormat="1" applyFont="1" applyBorder="1" applyAlignment="1" applyProtection="1">
      <alignment horizontal="center" shrinkToFit="1"/>
      <protection/>
    </xf>
    <xf numFmtId="173" fontId="11" fillId="0" borderId="15" xfId="0" applyNumberFormat="1" applyFont="1" applyBorder="1" applyAlignment="1" applyProtection="1">
      <alignment horizontal="center" shrinkToFit="1"/>
      <protection/>
    </xf>
    <xf numFmtId="0" fontId="66" fillId="0" borderId="14" xfId="0" applyFont="1" applyBorder="1" applyAlignment="1" applyProtection="1">
      <alignment shrinkToFit="1"/>
      <protection locked="0"/>
    </xf>
    <xf numFmtId="0" fontId="67" fillId="0" borderId="12" xfId="0" applyFont="1" applyBorder="1" applyAlignment="1" applyProtection="1">
      <alignment shrinkToFit="1"/>
      <protection locked="0"/>
    </xf>
    <xf numFmtId="0" fontId="67" fillId="0" borderId="13" xfId="0" applyFont="1" applyBorder="1" applyAlignment="1" applyProtection="1">
      <alignment shrinkToFit="1"/>
      <protection locked="0"/>
    </xf>
    <xf numFmtId="0" fontId="67" fillId="0" borderId="14" xfId="0" applyFont="1" applyBorder="1" applyAlignment="1" applyProtection="1">
      <alignment shrinkToFit="1"/>
      <protection locked="0"/>
    </xf>
    <xf numFmtId="0" fontId="68" fillId="0" borderId="12" xfId="0" applyFont="1" applyBorder="1" applyAlignment="1" applyProtection="1">
      <alignment shrinkToFit="1"/>
      <protection locked="0"/>
    </xf>
    <xf numFmtId="0" fontId="68" fillId="0" borderId="13" xfId="0" applyFont="1" applyBorder="1" applyAlignment="1" applyProtection="1">
      <alignment shrinkToFit="1"/>
      <protection locked="0"/>
    </xf>
    <xf numFmtId="0" fontId="68" fillId="0" borderId="14" xfId="0" applyFont="1" applyBorder="1" applyAlignment="1" applyProtection="1">
      <alignment shrinkToFit="1"/>
      <protection locked="0"/>
    </xf>
    <xf numFmtId="0" fontId="3" fillId="0" borderId="0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0" fontId="4" fillId="0" borderId="12" xfId="0" applyFont="1" applyFill="1" applyBorder="1" applyAlignment="1" applyProtection="1">
      <alignment shrinkToFit="1"/>
      <protection locked="0"/>
    </xf>
    <xf numFmtId="0" fontId="11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/>
    </xf>
    <xf numFmtId="173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11" fillId="0" borderId="16" xfId="0" applyFont="1" applyBorder="1" applyAlignment="1" applyProtection="1">
      <alignment shrinkToFit="1"/>
      <protection locked="0"/>
    </xf>
    <xf numFmtId="0" fontId="11" fillId="0" borderId="17" xfId="0" applyFont="1" applyBorder="1" applyAlignment="1" applyProtection="1">
      <alignment shrinkToFit="1"/>
      <protection locked="0"/>
    </xf>
    <xf numFmtId="0" fontId="11" fillId="0" borderId="18" xfId="0" applyFont="1" applyBorder="1" applyAlignment="1" applyProtection="1">
      <alignment shrinkToFit="1"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16" fontId="11" fillId="0" borderId="16" xfId="0" applyNumberFormat="1" applyFont="1" applyBorder="1" applyAlignment="1" applyProtection="1">
      <alignment horizontal="center" shrinkToFit="1"/>
      <protection locked="0"/>
    </xf>
    <xf numFmtId="0" fontId="3" fillId="0" borderId="0" xfId="0" applyFont="1" applyAlignment="1" applyProtection="1">
      <alignment/>
      <protection locked="0"/>
    </xf>
    <xf numFmtId="0" fontId="11" fillId="0" borderId="14" xfId="0" applyFont="1" applyBorder="1" applyAlignment="1" applyProtection="1">
      <alignment shrinkToFit="1"/>
      <protection locked="0"/>
    </xf>
    <xf numFmtId="0" fontId="11" fillId="0" borderId="18" xfId="0" applyFont="1" applyBorder="1" applyAlignment="1" applyProtection="1">
      <alignment horizontal="center" shrinkToFit="1"/>
      <protection locked="0"/>
    </xf>
    <xf numFmtId="173" fontId="11" fillId="0" borderId="11" xfId="0" applyNumberFormat="1" applyFont="1" applyBorder="1" applyAlignment="1">
      <alignment/>
    </xf>
    <xf numFmtId="16" fontId="11" fillId="0" borderId="11" xfId="0" applyNumberFormat="1" applyFont="1" applyBorder="1" applyAlignment="1" applyProtection="1">
      <alignment horizontal="center" shrinkToFit="1"/>
      <protection/>
    </xf>
    <xf numFmtId="16" fontId="11" fillId="0" borderId="12" xfId="0" applyNumberFormat="1" applyFont="1" applyBorder="1" applyAlignment="1" applyProtection="1">
      <alignment shrinkToFit="1"/>
      <protection locked="0"/>
    </xf>
    <xf numFmtId="14" fontId="11" fillId="0" borderId="11" xfId="0" applyNumberFormat="1" applyFont="1" applyBorder="1" applyAlignment="1" applyProtection="1">
      <alignment horizontal="center" shrinkToFit="1"/>
      <protection/>
    </xf>
    <xf numFmtId="0" fontId="69" fillId="0" borderId="14" xfId="0" applyFont="1" applyBorder="1" applyAlignment="1" applyProtection="1">
      <alignment shrinkToFit="1"/>
      <protection locked="0"/>
    </xf>
    <xf numFmtId="0" fontId="69" fillId="0" borderId="13" xfId="0" applyFont="1" applyBorder="1" applyAlignment="1" applyProtection="1">
      <alignment shrinkToFit="1"/>
      <protection locked="0"/>
    </xf>
    <xf numFmtId="173" fontId="3" fillId="0" borderId="12" xfId="0" applyNumberFormat="1" applyFont="1" applyBorder="1" applyAlignment="1">
      <alignment/>
    </xf>
    <xf numFmtId="173" fontId="3" fillId="0" borderId="13" xfId="0" applyNumberFormat="1" applyFont="1" applyBorder="1" applyAlignment="1">
      <alignment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11" fillId="0" borderId="12" xfId="0" applyFont="1" applyFill="1" applyBorder="1" applyAlignment="1" applyProtection="1">
      <alignment shrinkToFit="1"/>
      <protection locked="0"/>
    </xf>
    <xf numFmtId="0" fontId="69" fillId="0" borderId="12" xfId="0" applyFont="1" applyBorder="1" applyAlignment="1" applyProtection="1">
      <alignment shrinkToFit="1"/>
      <protection locked="0"/>
    </xf>
    <xf numFmtId="0" fontId="11" fillId="0" borderId="19" xfId="0" applyFont="1" applyBorder="1" applyAlignment="1" applyProtection="1">
      <alignment shrinkToFit="1"/>
      <protection locked="0"/>
    </xf>
    <xf numFmtId="0" fontId="11" fillId="0" borderId="0" xfId="0" applyFont="1" applyBorder="1" applyAlignment="1" applyProtection="1">
      <alignment shrinkToFit="1"/>
      <protection locked="0"/>
    </xf>
    <xf numFmtId="0" fontId="11" fillId="0" borderId="12" xfId="0" applyFont="1" applyBorder="1" applyAlignment="1" applyProtection="1">
      <alignment horizontal="left" shrinkToFit="1"/>
      <protection locked="0"/>
    </xf>
    <xf numFmtId="0" fontId="11" fillId="0" borderId="13" xfId="0" applyFont="1" applyBorder="1" applyAlignment="1" applyProtection="1">
      <alignment horizontal="left" shrinkToFit="1"/>
      <protection locked="0"/>
    </xf>
    <xf numFmtId="0" fontId="11" fillId="0" borderId="0" xfId="0" applyFont="1" applyBorder="1" applyAlignment="1" applyProtection="1">
      <alignment horizontal="left" shrinkToFit="1"/>
      <protection locked="0"/>
    </xf>
    <xf numFmtId="173" fontId="70" fillId="0" borderId="13" xfId="57" applyNumberFormat="1" applyFont="1" applyBorder="1">
      <alignment/>
      <protection/>
    </xf>
    <xf numFmtId="173" fontId="10" fillId="0" borderId="13" xfId="57" applyNumberFormat="1" applyFont="1" applyBorder="1">
      <alignment/>
      <protection/>
    </xf>
    <xf numFmtId="173" fontId="10" fillId="0" borderId="0" xfId="57" applyNumberFormat="1" applyFont="1" applyBorder="1">
      <alignment/>
      <protection/>
    </xf>
    <xf numFmtId="0" fontId="71" fillId="0" borderId="13" xfId="0" applyFont="1" applyBorder="1" applyAlignment="1" applyProtection="1">
      <alignment horizontal="center" shrinkToFit="1"/>
      <protection locked="0"/>
    </xf>
    <xf numFmtId="0" fontId="71" fillId="0" borderId="12" xfId="0" applyFont="1" applyBorder="1" applyAlignment="1" applyProtection="1">
      <alignment horizontal="center" shrinkToFit="1"/>
      <protection locked="0"/>
    </xf>
    <xf numFmtId="0" fontId="65" fillId="0" borderId="13" xfId="0" applyFont="1" applyBorder="1" applyAlignment="1" applyProtection="1">
      <alignment horizontal="center" shrinkToFit="1"/>
      <protection locked="0"/>
    </xf>
    <xf numFmtId="0" fontId="69" fillId="0" borderId="20" xfId="0" applyFont="1" applyBorder="1" applyAlignment="1" applyProtection="1">
      <alignment shrinkToFit="1"/>
      <protection locked="0"/>
    </xf>
    <xf numFmtId="0" fontId="3" fillId="0" borderId="21" xfId="0" applyFont="1" applyBorder="1" applyAlignment="1" applyProtection="1">
      <alignment/>
      <protection locked="0"/>
    </xf>
    <xf numFmtId="173" fontId="70" fillId="0" borderId="19" xfId="57" applyNumberFormat="1" applyFont="1" applyBorder="1">
      <alignment/>
      <protection/>
    </xf>
    <xf numFmtId="0" fontId="6" fillId="33" borderId="20" xfId="0" applyFont="1" applyFill="1" applyBorder="1" applyAlignment="1" applyProtection="1">
      <alignment shrinkToFit="1"/>
      <protection locked="0"/>
    </xf>
    <xf numFmtId="0" fontId="6" fillId="33" borderId="22" xfId="0" applyFont="1" applyFill="1" applyBorder="1" applyAlignment="1" applyProtection="1">
      <alignment shrinkToFit="1"/>
      <protection locked="0"/>
    </xf>
    <xf numFmtId="0" fontId="6" fillId="33" borderId="21" xfId="0" applyFont="1" applyFill="1" applyBorder="1" applyAlignment="1" applyProtection="1">
      <alignment shrinkToFit="1"/>
      <protection locked="0"/>
    </xf>
    <xf numFmtId="0" fontId="8" fillId="0" borderId="0" xfId="0" applyFont="1" applyAlignment="1" applyProtection="1">
      <alignment/>
      <protection/>
    </xf>
    <xf numFmtId="170" fontId="9" fillId="0" borderId="23" xfId="0" applyNumberFormat="1" applyFont="1" applyFill="1" applyBorder="1" applyAlignment="1">
      <alignment horizontal="center" vertical="center"/>
    </xf>
    <xf numFmtId="170" fontId="9" fillId="0" borderId="2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4</xdr:row>
      <xdr:rowOff>9525</xdr:rowOff>
    </xdr:from>
    <xdr:to>
      <xdr:col>9</xdr:col>
      <xdr:colOff>381000</xdr:colOff>
      <xdr:row>42</xdr:row>
      <xdr:rowOff>152400</xdr:rowOff>
    </xdr:to>
    <xdr:sp>
      <xdr:nvSpPr>
        <xdr:cNvPr id="1" name="AutoShape 8"/>
        <xdr:cNvSpPr>
          <a:spLocks/>
        </xdr:cNvSpPr>
      </xdr:nvSpPr>
      <xdr:spPr>
        <a:xfrm>
          <a:off x="3324225" y="933450"/>
          <a:ext cx="3390900" cy="64198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1. This is your Master file - leave it blank.
</a:t>
          </a:r>
          <a:r>
            <a:rPr lang="en-US" cap="none" sz="1200" b="0" i="0" u="none" baseline="0">
              <a:solidFill>
                <a:srgbClr val="0000FF"/>
              </a:solidFill>
            </a:rPr>
            <a:t>    Do a File... SaveAs... and Save this file with the   
</a:t>
          </a:r>
          <a:r>
            <a:rPr lang="en-US" cap="none" sz="1200" b="0" i="0" u="none" baseline="0">
              <a:solidFill>
                <a:srgbClr val="0000FF"/>
              </a:solidFill>
            </a:rPr>
            <a:t>    quarter and fiscal year in the name.
</a:t>
          </a:r>
          <a:r>
            <a:rPr lang="en-US" cap="none" sz="1200" b="0" i="0" u="none" baseline="0">
              <a:solidFill>
                <a:srgbClr val="0000FF"/>
              </a:solidFill>
            </a:rPr>
            <a:t>    Ex:"Menu Calendar - 2nd Qtr FY07"
</a:t>
          </a:r>
          <a:r>
            <a:rPr lang="en-US" cap="none" sz="1200" b="0" i="0" u="none" baseline="0">
              <a:solidFill>
                <a:srgbClr val="0000FF"/>
              </a:solidFill>
            </a:rPr>
            <a:t>2. Choose the quarter from the dropdown list: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1st Qtr = July/Aug/Sept
</a:t>
          </a:r>
          <a:r>
            <a:rPr lang="en-US" cap="none" sz="1200" b="0" i="0" u="none" baseline="0">
              <a:solidFill>
                <a:srgbClr val="000000"/>
              </a:solidFill>
            </a:rPr>
            <a:t>     2nd Qtr = Oct/Nov/Dec
</a:t>
          </a:r>
          <a:r>
            <a:rPr lang="en-US" cap="none" sz="1200" b="0" i="0" u="none" baseline="0">
              <a:solidFill>
                <a:srgbClr val="000000"/>
              </a:solidFill>
            </a:rPr>
            <a:t>     3rd Qtr = Jan/Feb/Mar
</a:t>
          </a:r>
          <a:r>
            <a:rPr lang="en-US" cap="none" sz="1200" b="0" i="0" u="none" baseline="0">
              <a:solidFill>
                <a:srgbClr val="000000"/>
              </a:solidFill>
            </a:rPr>
            <a:t>     4th Qtr = Apr/May/June
</a:t>
          </a:r>
          <a:r>
            <a:rPr lang="en-US" cap="none" sz="1200" b="0" i="0" u="none" baseline="0">
              <a:solidFill>
                <a:srgbClr val="0000FF"/>
              </a:solidFill>
            </a:rPr>
            <a:t>3. Choose the </a:t>
          </a:r>
          <a:r>
            <a:rPr lang="en-US" cap="none" sz="1200" b="0" i="0" u="sng" baseline="0">
              <a:solidFill>
                <a:srgbClr val="0000FF"/>
              </a:solidFill>
            </a:rPr>
            <a:t>fiscal</a:t>
          </a:r>
          <a:r>
            <a:rPr lang="en-US" cap="none" sz="1200" b="0" i="0" u="none" baseline="0">
              <a:solidFill>
                <a:srgbClr val="0000FF"/>
              </a:solidFill>
            </a:rPr>
            <a:t> year from the dropdown list.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</a:rPr>
            <a:t>4. Enter your 23 menus: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List the food item - keep it short
</a:t>
          </a:r>
          <a:r>
            <a:rPr lang="en-US" cap="none" sz="1200" b="0" i="0" u="none" baseline="0">
              <a:solidFill>
                <a:srgbClr val="000000"/>
              </a:solidFill>
            </a:rPr>
            <a:t>     List the amount - volume, weight, or # items
</a:t>
          </a:r>
          <a:r>
            <a:rPr lang="en-US" cap="none" sz="1200" b="0" i="0" u="none" baseline="0">
              <a:solidFill>
                <a:srgbClr val="0000FF"/>
              </a:solidFill>
            </a:rPr>
            <a:t>5. Go to the Qtrly Menu sheet.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</a:rPr>
            <a:t>6. Click on the "Transfer Menus to Calendar" button.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</a:rPr>
            <a:t>7. Your 23 menus will be transferred to the calendar.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</a:rPr>
            <a:t>8. It will fill in </a:t>
          </a:r>
          <a:r>
            <a:rPr lang="en-US" cap="none" sz="1200" b="1" i="0" u="none" baseline="0">
              <a:solidFill>
                <a:srgbClr val="0000FF"/>
              </a:solidFill>
            </a:rPr>
            <a:t>ALL</a:t>
          </a:r>
          <a:r>
            <a:rPr lang="en-US" cap="none" sz="1200" b="0" i="0" u="none" baseline="0">
              <a:solidFill>
                <a:srgbClr val="0000FF"/>
              </a:solidFill>
            </a:rPr>
            <a:t> weekdays.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</a:rPr>
            <a:t>9. After it is done, you may delete/add/change any 
</a:t>
          </a:r>
          <a:r>
            <a:rPr lang="en-US" cap="none" sz="1200" b="0" i="0" u="none" baseline="0">
              <a:solidFill>
                <a:srgbClr val="0000FF"/>
              </a:solidFill>
            </a:rPr>
            <a:t>     individual days as you wish.
</a:t>
          </a:r>
          <a:r>
            <a:rPr lang="en-US" cap="none" sz="1200" b="0" i="0" u="none" baseline="0">
              <a:solidFill>
                <a:srgbClr val="0000FF"/>
              </a:solidFill>
            </a:rPr>
            <a:t>10. </a:t>
          </a:r>
          <a:r>
            <a:rPr lang="en-US" cap="none" sz="1200" b="1" i="0" u="sng" baseline="0">
              <a:solidFill>
                <a:srgbClr val="0000FF"/>
              </a:solidFill>
            </a:rPr>
            <a:t>SAVE</a:t>
          </a:r>
          <a:r>
            <a:rPr lang="en-US" cap="none" sz="1200" b="0" i="0" u="none" baseline="0">
              <a:solidFill>
                <a:srgbClr val="0000FF"/>
              </a:solidFill>
            </a:rPr>
            <a:t> this file.
</a:t>
          </a:r>
          <a:r>
            <a:rPr lang="en-US" cap="none" sz="1200" b="0" i="0" u="none" baseline="0">
              <a:solidFill>
                <a:srgbClr val="0000FF"/>
              </a:solidFill>
            </a:rPr>
            <a:t>11. If you want to add notes and/or make printing
</a:t>
          </a:r>
          <a:r>
            <a:rPr lang="en-US" cap="none" sz="1200" b="0" i="0" u="none" baseline="0">
              <a:solidFill>
                <a:srgbClr val="0000FF"/>
              </a:solidFill>
            </a:rPr>
            <a:t>     changes for your newsletter, save </a:t>
          </a:r>
          <a:r>
            <a:rPr lang="en-US" cap="none" sz="1200" b="1" i="0" u="none" baseline="0">
              <a:solidFill>
                <a:srgbClr val="0000FF"/>
              </a:solidFill>
            </a:rPr>
            <a:t>another</a:t>
          </a:r>
          <a:r>
            <a:rPr lang="en-US" cap="none" sz="1200" b="0" i="0" u="none" baseline="0">
              <a:solidFill>
                <a:srgbClr val="0000FF"/>
              </a:solidFill>
            </a:rPr>
            <a:t> copy
</a:t>
          </a:r>
          <a:r>
            <a:rPr lang="en-US" cap="none" sz="1200" b="0" i="0" u="none" baseline="0">
              <a:solidFill>
                <a:srgbClr val="0000FF"/>
              </a:solidFill>
            </a:rPr>
            <a:t>     of this file to use for that purpose. (You can use
</a:t>
          </a:r>
          <a:r>
            <a:rPr lang="en-US" cap="none" sz="1200" b="0" i="0" u="none" baseline="0">
              <a:solidFill>
                <a:srgbClr val="0000FF"/>
              </a:solidFill>
            </a:rPr>
            <a:t>     the Clear Portions Only button in this second
</a:t>
          </a:r>
          <a:r>
            <a:rPr lang="en-US" cap="none" sz="1200" b="0" i="0" u="none" baseline="0">
              <a:solidFill>
                <a:srgbClr val="0000FF"/>
              </a:solidFill>
            </a:rPr>
            <a:t>     copy if needed.)
</a:t>
          </a:r>
          <a:r>
            <a:rPr lang="en-US" cap="none" sz="1200" b="0" i="0" u="none" baseline="0">
              <a:solidFill>
                <a:srgbClr val="0000FF"/>
              </a:solidFill>
            </a:rPr>
            <a:t>12. If you need to clear the menus or calendar, 
</a:t>
          </a:r>
          <a:r>
            <a:rPr lang="en-US" cap="none" sz="1200" b="0" i="0" u="none" baseline="0">
              <a:solidFill>
                <a:srgbClr val="0000FF"/>
              </a:solidFill>
            </a:rPr>
            <a:t>      you can use the "Clear Menus" &amp;/or 
</a:t>
          </a:r>
          <a:r>
            <a:rPr lang="en-US" cap="none" sz="1200" b="0" i="0" u="none" baseline="0">
              <a:solidFill>
                <a:srgbClr val="0000FF"/>
              </a:solidFill>
            </a:rPr>
            <a:t>      "Clear Calendar" buttons.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</a:t>
          </a:r>
          <a:r>
            <a:rPr lang="en-US" cap="none" sz="1200" b="1" i="0" u="none" baseline="0">
              <a:solidFill>
                <a:srgbClr val="000000"/>
              </a:solidFill>
            </a:rPr>
            <a:t>GOOD LUCK.</a:t>
          </a:r>
        </a:p>
      </xdr:txBody>
    </xdr:sp>
    <xdr:clientData/>
  </xdr:twoCellAnchor>
  <xdr:twoCellAnchor>
    <xdr:from>
      <xdr:col>8</xdr:col>
      <xdr:colOff>571500</xdr:colOff>
      <xdr:row>0</xdr:row>
      <xdr:rowOff>38100</xdr:rowOff>
    </xdr:from>
    <xdr:to>
      <xdr:col>10</xdr:col>
      <xdr:colOff>161925</xdr:colOff>
      <xdr:row>0</xdr:row>
      <xdr:rowOff>238125</xdr:rowOff>
    </xdr:to>
    <xdr:sp macro="[0]!ClearMenus">
      <xdr:nvSpPr>
        <xdr:cNvPr id="2" name="AutoShape 11"/>
        <xdr:cNvSpPr>
          <a:spLocks/>
        </xdr:cNvSpPr>
      </xdr:nvSpPr>
      <xdr:spPr>
        <a:xfrm>
          <a:off x="6296025" y="38100"/>
          <a:ext cx="809625" cy="200025"/>
        </a:xfrm>
        <a:prstGeom prst="roundRect">
          <a:avLst/>
        </a:prstGeom>
        <a:solidFill>
          <a:srgbClr val="CCFFCC"/>
        </a:solidFill>
        <a:ln w="127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Menus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28575</xdr:rowOff>
    </xdr:from>
    <xdr:to>
      <xdr:col>9</xdr:col>
      <xdr:colOff>285750</xdr:colOff>
      <xdr:row>1</xdr:row>
      <xdr:rowOff>104775</xdr:rowOff>
    </xdr:to>
    <xdr:sp macro="[0]!Transfer_Menus">
      <xdr:nvSpPr>
        <xdr:cNvPr id="1" name="AutoShape 1"/>
        <xdr:cNvSpPr>
          <a:spLocks/>
        </xdr:cNvSpPr>
      </xdr:nvSpPr>
      <xdr:spPr>
        <a:xfrm>
          <a:off x="6724650" y="28575"/>
          <a:ext cx="2057400" cy="276225"/>
        </a:xfrm>
        <a:prstGeom prst="bevel">
          <a:avLst/>
        </a:prstGeom>
        <a:solidFill>
          <a:srgbClr val="FFFFCC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Transfer Menus to Calendar</a:t>
          </a:r>
        </a:p>
      </xdr:txBody>
    </xdr:sp>
    <xdr:clientData fPrintsWithSheet="0"/>
  </xdr:twoCellAnchor>
  <xdr:twoCellAnchor>
    <xdr:from>
      <xdr:col>10</xdr:col>
      <xdr:colOff>66675</xdr:colOff>
      <xdr:row>0</xdr:row>
      <xdr:rowOff>9525</xdr:rowOff>
    </xdr:from>
    <xdr:to>
      <xdr:col>10</xdr:col>
      <xdr:colOff>1133475</xdr:colOff>
      <xdr:row>1</xdr:row>
      <xdr:rowOff>9525</xdr:rowOff>
    </xdr:to>
    <xdr:sp macro="[0]!ClearCalendar">
      <xdr:nvSpPr>
        <xdr:cNvPr id="2" name="AutoShape 3"/>
        <xdr:cNvSpPr>
          <a:spLocks/>
        </xdr:cNvSpPr>
      </xdr:nvSpPr>
      <xdr:spPr>
        <a:xfrm>
          <a:off x="9077325" y="9525"/>
          <a:ext cx="1066800" cy="200025"/>
        </a:xfrm>
        <a:prstGeom prst="roundRect">
          <a:avLst/>
        </a:prstGeom>
        <a:solidFill>
          <a:srgbClr val="CCFFCC"/>
        </a:solidFill>
        <a:ln w="127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Calendar</a:t>
          </a:r>
        </a:p>
      </xdr:txBody>
    </xdr:sp>
    <xdr:clientData fPrintsWithSheet="0"/>
  </xdr:twoCellAnchor>
  <xdr:twoCellAnchor>
    <xdr:from>
      <xdr:col>11</xdr:col>
      <xdr:colOff>28575</xdr:colOff>
      <xdr:row>0</xdr:row>
      <xdr:rowOff>28575</xdr:rowOff>
    </xdr:from>
    <xdr:to>
      <xdr:col>13</xdr:col>
      <xdr:colOff>285750</xdr:colOff>
      <xdr:row>1</xdr:row>
      <xdr:rowOff>66675</xdr:rowOff>
    </xdr:to>
    <xdr:sp macro="[0]!ClearPortions">
      <xdr:nvSpPr>
        <xdr:cNvPr id="3" name="AutoShape 4"/>
        <xdr:cNvSpPr>
          <a:spLocks/>
        </xdr:cNvSpPr>
      </xdr:nvSpPr>
      <xdr:spPr>
        <a:xfrm>
          <a:off x="10420350" y="28575"/>
          <a:ext cx="1819275" cy="238125"/>
        </a:xfrm>
        <a:prstGeom prst="flowChartTerminator">
          <a:avLst/>
        </a:prstGeom>
        <a:solidFill>
          <a:srgbClr val="CCFFFF"/>
        </a:solidFill>
        <a:ln w="12700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Portions Only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89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20.7109375" style="0" customWidth="1"/>
    <col min="3" max="3" width="10.7109375" style="0" customWidth="1"/>
    <col min="4" max="4" width="7.7109375" style="0" customWidth="1"/>
    <col min="8" max="8" width="10.140625" style="0" bestFit="1" customWidth="1"/>
    <col min="12" max="12" width="14.421875" style="0" hidden="1" customWidth="1"/>
    <col min="13" max="13" width="8.7109375" style="0" hidden="1" customWidth="1"/>
    <col min="14" max="14" width="5.7109375" style="0" hidden="1" customWidth="1"/>
    <col min="15" max="15" width="10.7109375" style="0" hidden="1" customWidth="1"/>
    <col min="16" max="17" width="8.7109375" style="0" hidden="1" customWidth="1"/>
    <col min="18" max="18" width="9.140625" style="0" hidden="1" customWidth="1"/>
    <col min="19" max="19" width="4.8515625" style="0" hidden="1" customWidth="1"/>
    <col min="20" max="20" width="7.57421875" style="0" hidden="1" customWidth="1"/>
    <col min="21" max="21" width="10.140625" style="0" hidden="1" customWidth="1"/>
    <col min="22" max="24" width="10.140625" style="0" bestFit="1" customWidth="1"/>
  </cols>
  <sheetData>
    <row r="1" spans="2:24" ht="26.25">
      <c r="B1" s="33" t="s">
        <v>255</v>
      </c>
      <c r="C1" s="33">
        <v>2017</v>
      </c>
      <c r="G1" s="6" t="s">
        <v>8</v>
      </c>
      <c r="H1" s="12">
        <f>VLOOKUP('Qtrly Menu'!A1,L2:O61,4,FALSE)</f>
        <v>42552</v>
      </c>
      <c r="L1" s="9" t="s">
        <v>46</v>
      </c>
      <c r="M1" s="9" t="s">
        <v>9</v>
      </c>
      <c r="N1" s="9" t="s">
        <v>10</v>
      </c>
      <c r="O1" s="9" t="s">
        <v>11</v>
      </c>
      <c r="P1" s="9" t="s">
        <v>12</v>
      </c>
      <c r="Q1" s="9" t="s">
        <v>13</v>
      </c>
      <c r="S1" s="20"/>
      <c r="T1" s="20" t="s">
        <v>18</v>
      </c>
      <c r="U1" s="8" t="s">
        <v>19</v>
      </c>
      <c r="V1" s="8"/>
      <c r="W1" s="8"/>
      <c r="X1" s="8"/>
    </row>
    <row r="2" spans="2:21" ht="18" customHeight="1">
      <c r="B2" s="28" t="s">
        <v>43</v>
      </c>
      <c r="C2" s="28" t="s">
        <v>44</v>
      </c>
      <c r="L2" t="s">
        <v>45</v>
      </c>
      <c r="M2" s="7">
        <v>38899</v>
      </c>
      <c r="N2">
        <f aca="true" t="shared" si="0" ref="N2:N33">WEEKDAY(M2,1)</f>
        <v>7</v>
      </c>
      <c r="O2" s="7">
        <f>IF(N2=1,M2+1,IF(N2=7,M2+2,M2))</f>
        <v>38901</v>
      </c>
      <c r="P2">
        <f>WEEKDAY(O2,1)</f>
        <v>2</v>
      </c>
      <c r="Q2" s="18">
        <f aca="true" t="shared" si="1" ref="Q2:Q33">EOMONTH(M2,2)</f>
        <v>38990</v>
      </c>
      <c r="T2">
        <v>1</v>
      </c>
      <c r="U2" t="s">
        <v>20</v>
      </c>
    </row>
    <row r="3" spans="1:21" ht="15.75">
      <c r="A3" s="4" t="s">
        <v>14</v>
      </c>
      <c r="D3" s="6" t="s">
        <v>42</v>
      </c>
      <c r="E3" s="109" t="s">
        <v>106</v>
      </c>
      <c r="F3" s="110"/>
      <c r="G3" s="110"/>
      <c r="H3" s="111"/>
      <c r="L3" t="s">
        <v>47</v>
      </c>
      <c r="M3" s="7">
        <v>38991</v>
      </c>
      <c r="N3">
        <f t="shared" si="0"/>
        <v>1</v>
      </c>
      <c r="O3" s="7">
        <f>IF(N3=1,M3+1,IF(N3=7,M3+2,M3))</f>
        <v>38992</v>
      </c>
      <c r="P3">
        <f aca="true" t="shared" si="2" ref="P3:P61">WEEKDAY(O3,1)</f>
        <v>2</v>
      </c>
      <c r="Q3" s="18">
        <f t="shared" si="1"/>
        <v>39082</v>
      </c>
      <c r="T3">
        <v>2</v>
      </c>
      <c r="U3" t="s">
        <v>21</v>
      </c>
    </row>
    <row r="4" spans="12:21" ht="12.75">
      <c r="L4" t="s">
        <v>48</v>
      </c>
      <c r="M4" s="7">
        <v>39083</v>
      </c>
      <c r="N4">
        <f t="shared" si="0"/>
        <v>2</v>
      </c>
      <c r="O4" s="7">
        <f>IF(N4=1,M4+1,IF(N4=7,M4+2,IF(N4=6,M4+3,M4+1)))</f>
        <v>39084</v>
      </c>
      <c r="P4">
        <f t="shared" si="2"/>
        <v>3</v>
      </c>
      <c r="Q4" s="18">
        <f t="shared" si="1"/>
        <v>39172</v>
      </c>
      <c r="T4">
        <v>3</v>
      </c>
      <c r="U4" t="s">
        <v>22</v>
      </c>
    </row>
    <row r="5" spans="1:21" ht="22.5">
      <c r="A5" s="15" t="s">
        <v>7</v>
      </c>
      <c r="B5" s="16" t="s">
        <v>15</v>
      </c>
      <c r="C5" s="17" t="s">
        <v>16</v>
      </c>
      <c r="L5" t="s">
        <v>49</v>
      </c>
      <c r="M5" s="7">
        <v>39173</v>
      </c>
      <c r="N5">
        <f t="shared" si="0"/>
        <v>1</v>
      </c>
      <c r="O5" s="7">
        <f>IF(N5=1,M5+1,IF(N5=7,M5+2,M5))</f>
        <v>39174</v>
      </c>
      <c r="P5">
        <f t="shared" si="2"/>
        <v>2</v>
      </c>
      <c r="Q5" s="18">
        <f t="shared" si="1"/>
        <v>39263</v>
      </c>
      <c r="T5">
        <v>4</v>
      </c>
      <c r="U5" t="s">
        <v>23</v>
      </c>
    </row>
    <row r="6" spans="1:21" ht="12.75">
      <c r="A6" s="14">
        <v>1</v>
      </c>
      <c r="B6" s="34"/>
      <c r="C6" s="35"/>
      <c r="L6" t="s">
        <v>50</v>
      </c>
      <c r="M6" s="7">
        <v>39264</v>
      </c>
      <c r="N6">
        <f t="shared" si="0"/>
        <v>1</v>
      </c>
      <c r="O6" s="7">
        <f>IF(N6=1,M6+1,IF(N6=7,M6+2,M6))</f>
        <v>39265</v>
      </c>
      <c r="P6">
        <f t="shared" si="2"/>
        <v>2</v>
      </c>
      <c r="Q6" s="18">
        <f t="shared" si="1"/>
        <v>39355</v>
      </c>
      <c r="T6">
        <v>5</v>
      </c>
      <c r="U6" t="s">
        <v>24</v>
      </c>
    </row>
    <row r="7" spans="2:21" ht="12.75">
      <c r="B7" s="36"/>
      <c r="C7" s="37"/>
      <c r="L7" t="s">
        <v>51</v>
      </c>
      <c r="M7" s="7">
        <v>39356</v>
      </c>
      <c r="N7">
        <f t="shared" si="0"/>
        <v>2</v>
      </c>
      <c r="O7" s="7">
        <f>IF(N7=1,M7+1,IF(N7=7,M7+2,M7))</f>
        <v>39356</v>
      </c>
      <c r="P7">
        <f t="shared" si="2"/>
        <v>2</v>
      </c>
      <c r="Q7" s="18">
        <f t="shared" si="1"/>
        <v>39447</v>
      </c>
      <c r="T7">
        <v>6</v>
      </c>
      <c r="U7" t="s">
        <v>25</v>
      </c>
    </row>
    <row r="8" spans="2:21" ht="12.75">
      <c r="B8" s="36"/>
      <c r="C8" s="37"/>
      <c r="L8" t="s">
        <v>52</v>
      </c>
      <c r="M8" s="7">
        <v>39448</v>
      </c>
      <c r="N8">
        <f t="shared" si="0"/>
        <v>3</v>
      </c>
      <c r="O8" s="7">
        <f>IF(N8=1,M8+1,IF(N8=7,M8+2,IF(N8=6,M8+3,M8+1)))</f>
        <v>39449</v>
      </c>
      <c r="P8">
        <f t="shared" si="2"/>
        <v>4</v>
      </c>
      <c r="Q8" s="18">
        <f t="shared" si="1"/>
        <v>39538</v>
      </c>
      <c r="T8">
        <v>7</v>
      </c>
      <c r="U8" t="s">
        <v>26</v>
      </c>
    </row>
    <row r="9" spans="2:21" ht="12.75">
      <c r="B9" s="36"/>
      <c r="C9" s="37"/>
      <c r="L9" t="s">
        <v>53</v>
      </c>
      <c r="M9" s="7">
        <v>39539</v>
      </c>
      <c r="N9">
        <f t="shared" si="0"/>
        <v>3</v>
      </c>
      <c r="O9" s="7">
        <f>IF(N9=1,M9+1,IF(N9=7,M9+2,M9))</f>
        <v>39539</v>
      </c>
      <c r="P9">
        <f t="shared" si="2"/>
        <v>3</v>
      </c>
      <c r="Q9" s="18">
        <f t="shared" si="1"/>
        <v>39629</v>
      </c>
      <c r="T9">
        <v>8</v>
      </c>
      <c r="U9" t="s">
        <v>27</v>
      </c>
    </row>
    <row r="10" spans="2:21" ht="12.75">
      <c r="B10" s="36"/>
      <c r="C10" s="37"/>
      <c r="L10" t="s">
        <v>54</v>
      </c>
      <c r="M10" s="7">
        <v>39630</v>
      </c>
      <c r="N10">
        <f t="shared" si="0"/>
        <v>3</v>
      </c>
      <c r="O10" s="7">
        <f>IF(N10=1,M10+1,IF(N10=7,M10+2,M10))</f>
        <v>39630</v>
      </c>
      <c r="P10">
        <f t="shared" si="2"/>
        <v>3</v>
      </c>
      <c r="Q10" s="18">
        <f t="shared" si="1"/>
        <v>39721</v>
      </c>
      <c r="T10">
        <v>9</v>
      </c>
      <c r="U10" t="s">
        <v>28</v>
      </c>
    </row>
    <row r="11" spans="2:21" ht="12.75">
      <c r="B11" s="36"/>
      <c r="C11" s="37"/>
      <c r="L11" t="s">
        <v>55</v>
      </c>
      <c r="M11" s="7">
        <v>39722</v>
      </c>
      <c r="N11">
        <f t="shared" si="0"/>
        <v>4</v>
      </c>
      <c r="O11" s="7">
        <f>IF(N11=1,M11+1,IF(N11=7,M11+2,M11))</f>
        <v>39722</v>
      </c>
      <c r="P11">
        <f t="shared" si="2"/>
        <v>4</v>
      </c>
      <c r="Q11" s="18">
        <f t="shared" si="1"/>
        <v>39813</v>
      </c>
      <c r="T11">
        <v>10</v>
      </c>
      <c r="U11" t="s">
        <v>29</v>
      </c>
    </row>
    <row r="12" spans="2:21" ht="12.75">
      <c r="B12" s="36"/>
      <c r="C12" s="37"/>
      <c r="L12" t="s">
        <v>56</v>
      </c>
      <c r="M12" s="7">
        <v>39814</v>
      </c>
      <c r="N12">
        <f t="shared" si="0"/>
        <v>5</v>
      </c>
      <c r="O12" s="7">
        <f>IF(N12=1,M12+1,IF(N12=7,M12+2,IF(N12=6,M12+3,M12+1)))</f>
        <v>39815</v>
      </c>
      <c r="P12">
        <f t="shared" si="2"/>
        <v>6</v>
      </c>
      <c r="Q12" s="18">
        <f t="shared" si="1"/>
        <v>39903</v>
      </c>
      <c r="T12">
        <v>11</v>
      </c>
      <c r="U12" t="s">
        <v>30</v>
      </c>
    </row>
    <row r="13" spans="1:21" ht="12.75">
      <c r="A13" s="15"/>
      <c r="B13" s="38"/>
      <c r="C13" s="39"/>
      <c r="L13" t="s">
        <v>57</v>
      </c>
      <c r="M13" s="7">
        <v>39904</v>
      </c>
      <c r="N13">
        <f t="shared" si="0"/>
        <v>4</v>
      </c>
      <c r="O13" s="7">
        <f>IF(N13=1,M13+1,IF(N13=7,M13+2,M13))</f>
        <v>39904</v>
      </c>
      <c r="P13">
        <f t="shared" si="2"/>
        <v>4</v>
      </c>
      <c r="Q13" s="18">
        <f t="shared" si="1"/>
        <v>39994</v>
      </c>
      <c r="T13">
        <v>12</v>
      </c>
      <c r="U13" t="s">
        <v>17</v>
      </c>
    </row>
    <row r="14" spans="1:21" ht="12.75">
      <c r="A14" s="14">
        <v>2</v>
      </c>
      <c r="B14" s="34"/>
      <c r="C14" s="35"/>
      <c r="L14" t="s">
        <v>58</v>
      </c>
      <c r="M14" s="7">
        <v>39995</v>
      </c>
      <c r="N14">
        <f t="shared" si="0"/>
        <v>4</v>
      </c>
      <c r="O14" s="7">
        <f>IF(N14=1,M14+1,IF(N14=7,M14+2,M14))</f>
        <v>39995</v>
      </c>
      <c r="P14">
        <f t="shared" si="2"/>
        <v>4</v>
      </c>
      <c r="Q14" s="18">
        <f t="shared" si="1"/>
        <v>40086</v>
      </c>
      <c r="T14">
        <v>13</v>
      </c>
      <c r="U14" t="s">
        <v>31</v>
      </c>
    </row>
    <row r="15" spans="2:21" ht="12.75">
      <c r="B15" s="36"/>
      <c r="C15" s="37"/>
      <c r="L15" t="s">
        <v>59</v>
      </c>
      <c r="M15" s="7">
        <v>40087</v>
      </c>
      <c r="N15">
        <f t="shared" si="0"/>
        <v>5</v>
      </c>
      <c r="O15" s="7">
        <f>IF(N15=1,M15+1,IF(N15=7,M15+2,M15))</f>
        <v>40087</v>
      </c>
      <c r="P15">
        <f t="shared" si="2"/>
        <v>5</v>
      </c>
      <c r="Q15" s="18">
        <f t="shared" si="1"/>
        <v>40178</v>
      </c>
      <c r="T15">
        <v>14</v>
      </c>
      <c r="U15" t="s">
        <v>32</v>
      </c>
    </row>
    <row r="16" spans="2:21" ht="12.75">
      <c r="B16" s="36"/>
      <c r="C16" s="37"/>
      <c r="L16" t="s">
        <v>60</v>
      </c>
      <c r="M16" s="7">
        <v>40179</v>
      </c>
      <c r="N16">
        <f t="shared" si="0"/>
        <v>6</v>
      </c>
      <c r="O16" s="7">
        <f>IF(N16=1,M16+1,IF(N16=7,M16+2,IF(N16=6,M16+3,M16+1)))</f>
        <v>40182</v>
      </c>
      <c r="P16">
        <f t="shared" si="2"/>
        <v>2</v>
      </c>
      <c r="Q16" s="18">
        <f t="shared" si="1"/>
        <v>40268</v>
      </c>
      <c r="T16">
        <v>15</v>
      </c>
      <c r="U16" t="s">
        <v>33</v>
      </c>
    </row>
    <row r="17" spans="2:21" ht="12.75">
      <c r="B17" s="36"/>
      <c r="C17" s="37"/>
      <c r="L17" t="s">
        <v>61</v>
      </c>
      <c r="M17" s="7">
        <v>40269</v>
      </c>
      <c r="N17">
        <f t="shared" si="0"/>
        <v>5</v>
      </c>
      <c r="O17" s="7">
        <f>IF(N17=1,M17+1,IF(N17=7,M17+2,M17))</f>
        <v>40269</v>
      </c>
      <c r="P17">
        <f t="shared" si="2"/>
        <v>5</v>
      </c>
      <c r="Q17" s="18">
        <f t="shared" si="1"/>
        <v>40359</v>
      </c>
      <c r="T17">
        <v>16</v>
      </c>
      <c r="U17" t="s">
        <v>34</v>
      </c>
    </row>
    <row r="18" spans="1:21" ht="12.75">
      <c r="A18" s="14"/>
      <c r="B18" s="36"/>
      <c r="C18" s="37"/>
      <c r="L18" t="s">
        <v>62</v>
      </c>
      <c r="M18" s="7">
        <v>40360</v>
      </c>
      <c r="N18">
        <f t="shared" si="0"/>
        <v>5</v>
      </c>
      <c r="O18" s="7">
        <f>IF(N18=1,M18+1,IF(N18=7,M18+2,M18))</f>
        <v>40360</v>
      </c>
      <c r="P18">
        <f t="shared" si="2"/>
        <v>5</v>
      </c>
      <c r="Q18" s="18">
        <f t="shared" si="1"/>
        <v>40451</v>
      </c>
      <c r="T18">
        <v>17</v>
      </c>
      <c r="U18" t="s">
        <v>35</v>
      </c>
    </row>
    <row r="19" spans="1:21" ht="12.75">
      <c r="A19" s="14"/>
      <c r="B19" s="36"/>
      <c r="C19" s="37"/>
      <c r="L19" t="s">
        <v>63</v>
      </c>
      <c r="M19" s="7">
        <v>40452</v>
      </c>
      <c r="N19">
        <f t="shared" si="0"/>
        <v>6</v>
      </c>
      <c r="O19" s="7">
        <f>IF(N19=1,M19+1,IF(N19=7,M19+2,M19))</f>
        <v>40452</v>
      </c>
      <c r="P19">
        <f t="shared" si="2"/>
        <v>6</v>
      </c>
      <c r="Q19" s="18">
        <f t="shared" si="1"/>
        <v>40543</v>
      </c>
      <c r="T19">
        <v>18</v>
      </c>
      <c r="U19" t="s">
        <v>36</v>
      </c>
    </row>
    <row r="20" spans="1:21" ht="12.75">
      <c r="A20" s="14"/>
      <c r="B20" s="36"/>
      <c r="C20" s="37"/>
      <c r="L20" t="s">
        <v>64</v>
      </c>
      <c r="M20" s="7">
        <v>40544</v>
      </c>
      <c r="N20">
        <f t="shared" si="0"/>
        <v>7</v>
      </c>
      <c r="O20" s="7">
        <f>IF(N20=1,M20+1,IF(N20=7,M20+2,IF(N20=6,M20+3,M20+1)))</f>
        <v>40546</v>
      </c>
      <c r="P20">
        <f t="shared" si="2"/>
        <v>2</v>
      </c>
      <c r="Q20" s="18">
        <f t="shared" si="1"/>
        <v>40633</v>
      </c>
      <c r="T20">
        <v>19</v>
      </c>
      <c r="U20" t="s">
        <v>37</v>
      </c>
    </row>
    <row r="21" spans="1:21" ht="12.75">
      <c r="A21" s="16"/>
      <c r="B21" s="38"/>
      <c r="C21" s="39"/>
      <c r="D21" s="11"/>
      <c r="L21" t="s">
        <v>65</v>
      </c>
      <c r="M21" s="7">
        <v>40634</v>
      </c>
      <c r="N21">
        <f t="shared" si="0"/>
        <v>6</v>
      </c>
      <c r="O21" s="7">
        <f>IF(N21=1,M21+1,IF(N21=7,M21+2,M21))</f>
        <v>40634</v>
      </c>
      <c r="P21">
        <f t="shared" si="2"/>
        <v>6</v>
      </c>
      <c r="Q21" s="18">
        <f t="shared" si="1"/>
        <v>40724</v>
      </c>
      <c r="T21">
        <v>20</v>
      </c>
      <c r="U21" t="s">
        <v>38</v>
      </c>
    </row>
    <row r="22" spans="1:21" ht="12.75">
      <c r="A22" s="14">
        <v>3</v>
      </c>
      <c r="B22" s="34"/>
      <c r="C22" s="35"/>
      <c r="D22" s="10"/>
      <c r="L22" t="s">
        <v>66</v>
      </c>
      <c r="M22" s="7">
        <v>40725</v>
      </c>
      <c r="N22">
        <f t="shared" si="0"/>
        <v>6</v>
      </c>
      <c r="O22" s="7">
        <f>IF(N22=1,M22+1,IF(N22=7,M22+2,M22))</f>
        <v>40725</v>
      </c>
      <c r="P22">
        <f t="shared" si="2"/>
        <v>6</v>
      </c>
      <c r="Q22" s="18">
        <f t="shared" si="1"/>
        <v>40816</v>
      </c>
      <c r="T22">
        <v>21</v>
      </c>
      <c r="U22" t="s">
        <v>39</v>
      </c>
    </row>
    <row r="23" spans="2:21" ht="12.75">
      <c r="B23" s="36"/>
      <c r="C23" s="37"/>
      <c r="L23" t="s">
        <v>67</v>
      </c>
      <c r="M23" s="7">
        <v>40817</v>
      </c>
      <c r="N23">
        <f t="shared" si="0"/>
        <v>7</v>
      </c>
      <c r="O23" s="7">
        <f>IF(N23=1,M23+1,IF(N23=7,M23+2,M23))</f>
        <v>40819</v>
      </c>
      <c r="P23">
        <f t="shared" si="2"/>
        <v>2</v>
      </c>
      <c r="Q23" s="18">
        <f t="shared" si="1"/>
        <v>40908</v>
      </c>
      <c r="T23">
        <v>22</v>
      </c>
      <c r="U23" t="s">
        <v>40</v>
      </c>
    </row>
    <row r="24" spans="2:21" ht="12.75">
      <c r="B24" s="36"/>
      <c r="C24" s="37"/>
      <c r="L24" t="s">
        <v>68</v>
      </c>
      <c r="M24" s="7">
        <v>40909</v>
      </c>
      <c r="N24">
        <f t="shared" si="0"/>
        <v>1</v>
      </c>
      <c r="O24" s="7">
        <f>IF(N24=1,M24+1,IF(N24=7,M24+2,IF(N24=6,M24+3,M24+1)))</f>
        <v>40910</v>
      </c>
      <c r="P24">
        <f t="shared" si="2"/>
        <v>2</v>
      </c>
      <c r="Q24" s="18">
        <f t="shared" si="1"/>
        <v>40999</v>
      </c>
      <c r="T24">
        <v>23</v>
      </c>
      <c r="U24" t="s">
        <v>41</v>
      </c>
    </row>
    <row r="25" spans="2:17" ht="12.75">
      <c r="B25" s="36"/>
      <c r="C25" s="37"/>
      <c r="L25" t="s">
        <v>69</v>
      </c>
      <c r="M25" s="7">
        <v>41000</v>
      </c>
      <c r="N25">
        <f t="shared" si="0"/>
        <v>1</v>
      </c>
      <c r="O25" s="7">
        <f>IF(N25=1,M25+1,IF(N25=7,M25+2,M25))</f>
        <v>41001</v>
      </c>
      <c r="P25">
        <f t="shared" si="2"/>
        <v>2</v>
      </c>
      <c r="Q25" s="18">
        <f t="shared" si="1"/>
        <v>41090</v>
      </c>
    </row>
    <row r="26" spans="2:17" ht="12.75">
      <c r="B26" s="36"/>
      <c r="C26" s="37"/>
      <c r="L26" t="s">
        <v>70</v>
      </c>
      <c r="M26" s="7">
        <v>41091</v>
      </c>
      <c r="N26">
        <f t="shared" si="0"/>
        <v>1</v>
      </c>
      <c r="O26" s="7">
        <f>IF(N26=1,M26+1,IF(N26=7,M26+2,M26))</f>
        <v>41092</v>
      </c>
      <c r="P26">
        <f t="shared" si="2"/>
        <v>2</v>
      </c>
      <c r="Q26" s="18">
        <f t="shared" si="1"/>
        <v>41182</v>
      </c>
    </row>
    <row r="27" spans="2:17" ht="12.75">
      <c r="B27" s="36"/>
      <c r="C27" s="37"/>
      <c r="L27" t="s">
        <v>71</v>
      </c>
      <c r="M27" s="7">
        <v>41183</v>
      </c>
      <c r="N27">
        <f t="shared" si="0"/>
        <v>2</v>
      </c>
      <c r="O27" s="7">
        <f>IF(N27=1,M27+1,IF(N27=7,M27+2,M27))</f>
        <v>41183</v>
      </c>
      <c r="P27">
        <f t="shared" si="2"/>
        <v>2</v>
      </c>
      <c r="Q27" s="18">
        <f t="shared" si="1"/>
        <v>41274</v>
      </c>
    </row>
    <row r="28" spans="2:17" ht="12.75">
      <c r="B28" s="36"/>
      <c r="C28" s="37"/>
      <c r="L28" t="s">
        <v>72</v>
      </c>
      <c r="M28" s="7">
        <v>41275</v>
      </c>
      <c r="N28">
        <f t="shared" si="0"/>
        <v>3</v>
      </c>
      <c r="O28" s="7">
        <f>IF(N28=1,M28+1,IF(N28=7,M28+2,IF(N28=6,M28+3,M28+1)))</f>
        <v>41276</v>
      </c>
      <c r="P28">
        <f t="shared" si="2"/>
        <v>4</v>
      </c>
      <c r="Q28" s="18">
        <f t="shared" si="1"/>
        <v>41364</v>
      </c>
    </row>
    <row r="29" spans="1:17" ht="12.75">
      <c r="A29" s="15"/>
      <c r="B29" s="38"/>
      <c r="C29" s="39"/>
      <c r="L29" t="s">
        <v>73</v>
      </c>
      <c r="M29" s="7">
        <v>41365</v>
      </c>
      <c r="N29">
        <f t="shared" si="0"/>
        <v>2</v>
      </c>
      <c r="O29" s="7">
        <f>IF(N29=1,M29+1,IF(N29=7,M29+2,M29))</f>
        <v>41365</v>
      </c>
      <c r="P29">
        <f t="shared" si="2"/>
        <v>2</v>
      </c>
      <c r="Q29" s="18">
        <f t="shared" si="1"/>
        <v>41455</v>
      </c>
    </row>
    <row r="30" spans="1:17" ht="12.75">
      <c r="A30" s="14">
        <v>4</v>
      </c>
      <c r="B30" s="34"/>
      <c r="C30" s="35"/>
      <c r="L30" t="s">
        <v>74</v>
      </c>
      <c r="M30" s="7">
        <v>41456</v>
      </c>
      <c r="N30">
        <f t="shared" si="0"/>
        <v>2</v>
      </c>
      <c r="O30" s="7">
        <f>IF(N30=1,M30+1,IF(N30=7,M30+2,M30))</f>
        <v>41456</v>
      </c>
      <c r="P30">
        <f t="shared" si="2"/>
        <v>2</v>
      </c>
      <c r="Q30" s="18">
        <f t="shared" si="1"/>
        <v>41547</v>
      </c>
    </row>
    <row r="31" spans="2:17" ht="12.75">
      <c r="B31" s="36"/>
      <c r="C31" s="37"/>
      <c r="L31" t="s">
        <v>75</v>
      </c>
      <c r="M31" s="7">
        <v>41548</v>
      </c>
      <c r="N31">
        <f t="shared" si="0"/>
        <v>3</v>
      </c>
      <c r="O31" s="7">
        <f>IF(N31=1,M31+1,IF(N31=7,M31+2,M31))</f>
        <v>41548</v>
      </c>
      <c r="P31">
        <f t="shared" si="2"/>
        <v>3</v>
      </c>
      <c r="Q31" s="18">
        <f t="shared" si="1"/>
        <v>41639</v>
      </c>
    </row>
    <row r="32" spans="2:17" ht="12.75">
      <c r="B32" s="36"/>
      <c r="C32" s="37"/>
      <c r="L32" t="s">
        <v>76</v>
      </c>
      <c r="M32" s="7">
        <v>41640</v>
      </c>
      <c r="N32">
        <f t="shared" si="0"/>
        <v>4</v>
      </c>
      <c r="O32" s="7">
        <f>IF(N32=1,M32+1,IF(N32=7,M32+2,IF(N32=6,M32+3,M32+1)))</f>
        <v>41641</v>
      </c>
      <c r="P32">
        <f t="shared" si="2"/>
        <v>5</v>
      </c>
      <c r="Q32" s="18">
        <f t="shared" si="1"/>
        <v>41729</v>
      </c>
    </row>
    <row r="33" spans="2:17" ht="12.75">
      <c r="B33" s="36"/>
      <c r="C33" s="37"/>
      <c r="L33" t="s">
        <v>77</v>
      </c>
      <c r="M33" s="7">
        <v>41730</v>
      </c>
      <c r="N33">
        <f t="shared" si="0"/>
        <v>3</v>
      </c>
      <c r="O33" s="7">
        <f>IF(N33=1,M33+1,IF(N33=7,M33+2,M33))</f>
        <v>41730</v>
      </c>
      <c r="P33">
        <f t="shared" si="2"/>
        <v>3</v>
      </c>
      <c r="Q33" s="18">
        <f t="shared" si="1"/>
        <v>41820</v>
      </c>
    </row>
    <row r="34" spans="1:17" ht="12.75">
      <c r="A34" s="14"/>
      <c r="B34" s="36"/>
      <c r="C34" s="37"/>
      <c r="L34" t="s">
        <v>78</v>
      </c>
      <c r="M34" s="7">
        <v>41821</v>
      </c>
      <c r="N34">
        <f aca="true" t="shared" si="3" ref="N34:N61">WEEKDAY(M34,1)</f>
        <v>3</v>
      </c>
      <c r="O34" s="7">
        <f>IF(N34=1,M34+1,IF(N34=7,M34+2,M34))</f>
        <v>41821</v>
      </c>
      <c r="P34">
        <f t="shared" si="2"/>
        <v>3</v>
      </c>
      <c r="Q34" s="18">
        <f aca="true" t="shared" si="4" ref="Q34:Q61">EOMONTH(M34,2)</f>
        <v>41912</v>
      </c>
    </row>
    <row r="35" spans="1:17" ht="12.75">
      <c r="A35" s="14"/>
      <c r="B35" s="36"/>
      <c r="C35" s="37"/>
      <c r="L35" t="s">
        <v>79</v>
      </c>
      <c r="M35" s="7">
        <v>41913</v>
      </c>
      <c r="N35">
        <f t="shared" si="3"/>
        <v>4</v>
      </c>
      <c r="O35" s="7">
        <f>IF(N35=1,M35+1,IF(N35=7,M35+2,M35))</f>
        <v>41913</v>
      </c>
      <c r="P35">
        <f t="shared" si="2"/>
        <v>4</v>
      </c>
      <c r="Q35" s="18">
        <f t="shared" si="4"/>
        <v>42004</v>
      </c>
    </row>
    <row r="36" spans="1:17" ht="12.75">
      <c r="A36" s="14"/>
      <c r="B36" s="36"/>
      <c r="C36" s="37"/>
      <c r="L36" t="s">
        <v>80</v>
      </c>
      <c r="M36" s="7">
        <v>42005</v>
      </c>
      <c r="N36">
        <f t="shared" si="3"/>
        <v>5</v>
      </c>
      <c r="O36" s="7">
        <f>IF(N36=1,M36+1,IF(N36=7,M36+2,IF(N36=6,M36+3,M36+1)))</f>
        <v>42006</v>
      </c>
      <c r="P36">
        <f t="shared" si="2"/>
        <v>6</v>
      </c>
      <c r="Q36" s="18">
        <f t="shared" si="4"/>
        <v>42094</v>
      </c>
    </row>
    <row r="37" spans="1:17" ht="12.75">
      <c r="A37" s="16"/>
      <c r="B37" s="38"/>
      <c r="C37" s="39"/>
      <c r="L37" t="s">
        <v>81</v>
      </c>
      <c r="M37" s="7">
        <v>42095</v>
      </c>
      <c r="N37">
        <f t="shared" si="3"/>
        <v>4</v>
      </c>
      <c r="O37" s="7">
        <f>IF(N37=1,M37+1,IF(N37=7,M37+2,M37))</f>
        <v>42095</v>
      </c>
      <c r="P37">
        <f t="shared" si="2"/>
        <v>4</v>
      </c>
      <c r="Q37" s="18">
        <f t="shared" si="4"/>
        <v>42185</v>
      </c>
    </row>
    <row r="38" spans="1:17" ht="12.75">
      <c r="A38" s="14">
        <v>5</v>
      </c>
      <c r="B38" s="34"/>
      <c r="C38" s="35"/>
      <c r="L38" t="s">
        <v>82</v>
      </c>
      <c r="M38" s="7">
        <v>42186</v>
      </c>
      <c r="N38">
        <f t="shared" si="3"/>
        <v>4</v>
      </c>
      <c r="O38" s="7">
        <f>IF(N38=1,M38+1,IF(N38=7,M38+2,M38))</f>
        <v>42186</v>
      </c>
      <c r="P38">
        <f t="shared" si="2"/>
        <v>4</v>
      </c>
      <c r="Q38" s="18">
        <f t="shared" si="4"/>
        <v>42277</v>
      </c>
    </row>
    <row r="39" spans="2:17" ht="12.75">
      <c r="B39" s="36"/>
      <c r="C39" s="37"/>
      <c r="L39" t="s">
        <v>83</v>
      </c>
      <c r="M39" s="7">
        <v>42278</v>
      </c>
      <c r="N39">
        <f t="shared" si="3"/>
        <v>5</v>
      </c>
      <c r="O39" s="7">
        <f>IF(N39=1,M39+1,IF(N39=7,M39+2,M39))</f>
        <v>42278</v>
      </c>
      <c r="P39">
        <f t="shared" si="2"/>
        <v>5</v>
      </c>
      <c r="Q39" s="18">
        <f t="shared" si="4"/>
        <v>42369</v>
      </c>
    </row>
    <row r="40" spans="2:17" ht="12.75">
      <c r="B40" s="36"/>
      <c r="C40" s="37"/>
      <c r="L40" t="s">
        <v>84</v>
      </c>
      <c r="M40" s="7">
        <v>42370</v>
      </c>
      <c r="N40">
        <f t="shared" si="3"/>
        <v>6</v>
      </c>
      <c r="O40" s="7">
        <f>IF(N40=1,M40+1,IF(N40=7,M40+2,IF(N40=6,M40+3,M40+1)))</f>
        <v>42373</v>
      </c>
      <c r="P40">
        <f t="shared" si="2"/>
        <v>2</v>
      </c>
      <c r="Q40" s="18">
        <f t="shared" si="4"/>
        <v>42460</v>
      </c>
    </row>
    <row r="41" spans="2:17" ht="12.75">
      <c r="B41" s="36"/>
      <c r="C41" s="37"/>
      <c r="L41" t="s">
        <v>85</v>
      </c>
      <c r="M41" s="7">
        <v>42461</v>
      </c>
      <c r="N41">
        <f t="shared" si="3"/>
        <v>6</v>
      </c>
      <c r="O41" s="7">
        <f>IF(N41=1,M41+1,IF(N41=7,M41+2,M41))</f>
        <v>42461</v>
      </c>
      <c r="P41">
        <f t="shared" si="2"/>
        <v>6</v>
      </c>
      <c r="Q41" s="18">
        <f t="shared" si="4"/>
        <v>42551</v>
      </c>
    </row>
    <row r="42" spans="2:17" ht="12.75">
      <c r="B42" s="36"/>
      <c r="C42" s="37"/>
      <c r="L42" t="s">
        <v>86</v>
      </c>
      <c r="M42" s="7">
        <v>42552</v>
      </c>
      <c r="N42">
        <f t="shared" si="3"/>
        <v>6</v>
      </c>
      <c r="O42" s="7">
        <f>IF(N42=1,M42+1,IF(N42=7,M42+2,M42))</f>
        <v>42552</v>
      </c>
      <c r="P42">
        <f t="shared" si="2"/>
        <v>6</v>
      </c>
      <c r="Q42" s="18">
        <f t="shared" si="4"/>
        <v>42643</v>
      </c>
    </row>
    <row r="43" spans="2:17" ht="12.75">
      <c r="B43" s="42"/>
      <c r="C43" s="42"/>
      <c r="L43" t="s">
        <v>87</v>
      </c>
      <c r="M43" s="7">
        <v>42644</v>
      </c>
      <c r="N43">
        <f t="shared" si="3"/>
        <v>7</v>
      </c>
      <c r="O43" s="7">
        <f>IF(N43=1,M43+1,IF(N43=7,M43+2,M43))</f>
        <v>42646</v>
      </c>
      <c r="P43">
        <f t="shared" si="2"/>
        <v>2</v>
      </c>
      <c r="Q43" s="18">
        <f t="shared" si="4"/>
        <v>42735</v>
      </c>
    </row>
    <row r="44" spans="2:17" ht="12.75">
      <c r="B44" s="36"/>
      <c r="C44" s="37"/>
      <c r="L44" t="s">
        <v>88</v>
      </c>
      <c r="M44" s="7">
        <v>42736</v>
      </c>
      <c r="N44">
        <f t="shared" si="3"/>
        <v>1</v>
      </c>
      <c r="O44" s="7">
        <f>IF(N44=1,M44+1,IF(N44=7,M44+2,IF(N44=6,M44+3,M44+1)))</f>
        <v>42737</v>
      </c>
      <c r="P44">
        <f t="shared" si="2"/>
        <v>2</v>
      </c>
      <c r="Q44" s="18">
        <f t="shared" si="4"/>
        <v>42825</v>
      </c>
    </row>
    <row r="45" spans="1:17" ht="12.75">
      <c r="A45" s="15"/>
      <c r="B45" s="38"/>
      <c r="C45" s="39"/>
      <c r="L45" t="s">
        <v>89</v>
      </c>
      <c r="M45" s="7">
        <v>42826</v>
      </c>
      <c r="N45">
        <f t="shared" si="3"/>
        <v>7</v>
      </c>
      <c r="O45" s="7">
        <f>IF(N45=1,M45+1,IF(N45=7,M45+2,M45))</f>
        <v>42828</v>
      </c>
      <c r="P45">
        <f t="shared" si="2"/>
        <v>2</v>
      </c>
      <c r="Q45" s="18">
        <f t="shared" si="4"/>
        <v>42916</v>
      </c>
    </row>
    <row r="46" spans="1:17" ht="12.75">
      <c r="A46" s="14">
        <v>6</v>
      </c>
      <c r="B46" s="34"/>
      <c r="C46" s="35"/>
      <c r="L46" t="s">
        <v>90</v>
      </c>
      <c r="M46" s="7">
        <v>42917</v>
      </c>
      <c r="N46">
        <f t="shared" si="3"/>
        <v>7</v>
      </c>
      <c r="O46" s="7">
        <f>IF(N46=1,M46+1,IF(N46=7,M46+2,M46))</f>
        <v>42919</v>
      </c>
      <c r="P46">
        <f t="shared" si="2"/>
        <v>2</v>
      </c>
      <c r="Q46" s="18">
        <f t="shared" si="4"/>
        <v>43008</v>
      </c>
    </row>
    <row r="47" spans="2:17" ht="12.75">
      <c r="B47" s="36"/>
      <c r="C47" s="37"/>
      <c r="L47" t="s">
        <v>91</v>
      </c>
      <c r="M47" s="7">
        <v>43009</v>
      </c>
      <c r="N47">
        <f t="shared" si="3"/>
        <v>1</v>
      </c>
      <c r="O47" s="7">
        <f>IF(N47=1,M47+1,IF(N47=7,M47+2,M47))</f>
        <v>43010</v>
      </c>
      <c r="P47">
        <f t="shared" si="2"/>
        <v>2</v>
      </c>
      <c r="Q47" s="18">
        <f t="shared" si="4"/>
        <v>43100</v>
      </c>
    </row>
    <row r="48" spans="2:17" ht="12.75">
      <c r="B48" s="36"/>
      <c r="C48" s="37"/>
      <c r="L48" t="s">
        <v>92</v>
      </c>
      <c r="M48" s="7">
        <v>43101</v>
      </c>
      <c r="N48">
        <f t="shared" si="3"/>
        <v>2</v>
      </c>
      <c r="O48" s="7">
        <f>IF(N48=1,M48+1,IF(N48=7,M48+2,IF(N48=6,M48+3,M48+1)))</f>
        <v>43102</v>
      </c>
      <c r="P48">
        <f t="shared" si="2"/>
        <v>3</v>
      </c>
      <c r="Q48" s="18">
        <f t="shared" si="4"/>
        <v>43190</v>
      </c>
    </row>
    <row r="49" spans="2:17" ht="12.75">
      <c r="B49" s="36"/>
      <c r="C49" s="37"/>
      <c r="L49" t="s">
        <v>93</v>
      </c>
      <c r="M49" s="7">
        <v>43191</v>
      </c>
      <c r="N49">
        <f t="shared" si="3"/>
        <v>1</v>
      </c>
      <c r="O49" s="7">
        <f>IF(N49=1,M49+1,IF(N49=7,M49+2,M49))</f>
        <v>43192</v>
      </c>
      <c r="P49">
        <f t="shared" si="2"/>
        <v>2</v>
      </c>
      <c r="Q49" s="18">
        <f t="shared" si="4"/>
        <v>43281</v>
      </c>
    </row>
    <row r="50" spans="1:17" ht="12.75">
      <c r="A50" s="14"/>
      <c r="B50" s="36"/>
      <c r="C50" s="37"/>
      <c r="L50" t="s">
        <v>94</v>
      </c>
      <c r="M50" s="7">
        <v>43282</v>
      </c>
      <c r="N50">
        <f t="shared" si="3"/>
        <v>1</v>
      </c>
      <c r="O50" s="7">
        <f>IF(N50=1,M50+1,IF(N50=7,M50+2,M50))</f>
        <v>43283</v>
      </c>
      <c r="P50">
        <f t="shared" si="2"/>
        <v>2</v>
      </c>
      <c r="Q50" s="18">
        <f t="shared" si="4"/>
        <v>43373</v>
      </c>
    </row>
    <row r="51" spans="1:17" ht="12.75">
      <c r="A51" s="14"/>
      <c r="B51" s="36"/>
      <c r="C51" s="37"/>
      <c r="L51" t="s">
        <v>95</v>
      </c>
      <c r="M51" s="7">
        <v>43374</v>
      </c>
      <c r="N51">
        <f t="shared" si="3"/>
        <v>2</v>
      </c>
      <c r="O51" s="7">
        <f>IF(N51=1,M51+1,IF(N51=7,M51+2,M51))</f>
        <v>43374</v>
      </c>
      <c r="P51">
        <f t="shared" si="2"/>
        <v>2</v>
      </c>
      <c r="Q51" s="18">
        <f t="shared" si="4"/>
        <v>43465</v>
      </c>
    </row>
    <row r="52" spans="1:17" ht="12.75">
      <c r="A52" s="14"/>
      <c r="B52" s="42"/>
      <c r="C52" s="42"/>
      <c r="L52" t="s">
        <v>96</v>
      </c>
      <c r="M52" s="7">
        <v>43466</v>
      </c>
      <c r="N52">
        <f t="shared" si="3"/>
        <v>3</v>
      </c>
      <c r="O52" s="7">
        <f>IF(N52=1,M52+1,IF(N52=7,M52+2,IF(N52=6,M52+3,M52+1)))</f>
        <v>43467</v>
      </c>
      <c r="P52">
        <f t="shared" si="2"/>
        <v>4</v>
      </c>
      <c r="Q52" s="18">
        <f t="shared" si="4"/>
        <v>43555</v>
      </c>
    </row>
    <row r="53" spans="1:17" ht="12.75">
      <c r="A53" s="16"/>
      <c r="B53" s="36"/>
      <c r="C53" s="37"/>
      <c r="L53" t="s">
        <v>97</v>
      </c>
      <c r="M53" s="7">
        <v>43556</v>
      </c>
      <c r="N53">
        <f t="shared" si="3"/>
        <v>2</v>
      </c>
      <c r="O53" s="7">
        <f>IF(N53=1,M53+1,IF(N53=7,M53+2,M53))</f>
        <v>43556</v>
      </c>
      <c r="P53">
        <f t="shared" si="2"/>
        <v>2</v>
      </c>
      <c r="Q53" s="18">
        <f t="shared" si="4"/>
        <v>43646</v>
      </c>
    </row>
    <row r="54" spans="1:17" ht="12.75">
      <c r="A54" s="14">
        <v>7</v>
      </c>
      <c r="B54" s="34"/>
      <c r="C54" s="35"/>
      <c r="L54" t="s">
        <v>98</v>
      </c>
      <c r="M54" s="7">
        <v>43647</v>
      </c>
      <c r="N54">
        <f t="shared" si="3"/>
        <v>2</v>
      </c>
      <c r="O54" s="7">
        <f>IF(N54=1,M54+1,IF(N54=7,M54+2,M54))</f>
        <v>43647</v>
      </c>
      <c r="P54">
        <f t="shared" si="2"/>
        <v>2</v>
      </c>
      <c r="Q54" s="18">
        <f t="shared" si="4"/>
        <v>43738</v>
      </c>
    </row>
    <row r="55" spans="2:17" ht="12.75">
      <c r="B55" s="36"/>
      <c r="C55" s="37"/>
      <c r="L55" t="s">
        <v>99</v>
      </c>
      <c r="M55" s="7">
        <v>43739</v>
      </c>
      <c r="N55">
        <f t="shared" si="3"/>
        <v>3</v>
      </c>
      <c r="O55" s="7">
        <f>IF(N55=1,M55+1,IF(N55=7,M55+2,M55))</f>
        <v>43739</v>
      </c>
      <c r="P55">
        <f t="shared" si="2"/>
        <v>3</v>
      </c>
      <c r="Q55" s="18">
        <f t="shared" si="4"/>
        <v>43830</v>
      </c>
    </row>
    <row r="56" spans="2:17" ht="12.75">
      <c r="B56" s="36"/>
      <c r="C56" s="37"/>
      <c r="L56" t="s">
        <v>100</v>
      </c>
      <c r="M56" s="7">
        <v>43831</v>
      </c>
      <c r="N56">
        <f t="shared" si="3"/>
        <v>4</v>
      </c>
      <c r="O56" s="7">
        <f>IF(N56=1,M56+1,IF(N56=7,M56+2,IF(N56=6,M56+3,M56+1)))</f>
        <v>43832</v>
      </c>
      <c r="P56">
        <f t="shared" si="2"/>
        <v>5</v>
      </c>
      <c r="Q56" s="18">
        <f t="shared" si="4"/>
        <v>43921</v>
      </c>
    </row>
    <row r="57" spans="2:17" ht="12.75">
      <c r="B57" s="36"/>
      <c r="C57" s="37"/>
      <c r="L57" t="s">
        <v>101</v>
      </c>
      <c r="M57" s="7">
        <v>43922</v>
      </c>
      <c r="N57">
        <f t="shared" si="3"/>
        <v>4</v>
      </c>
      <c r="O57" s="7">
        <f>IF(N57=1,M57+1,IF(N57=7,M57+2,M57))</f>
        <v>43922</v>
      </c>
      <c r="P57">
        <f t="shared" si="2"/>
        <v>4</v>
      </c>
      <c r="Q57" s="18">
        <f t="shared" si="4"/>
        <v>44012</v>
      </c>
    </row>
    <row r="58" spans="2:17" ht="12.75">
      <c r="B58" s="36"/>
      <c r="C58" s="37"/>
      <c r="L58" t="s">
        <v>102</v>
      </c>
      <c r="M58" s="7">
        <v>44013</v>
      </c>
      <c r="N58">
        <f t="shared" si="3"/>
        <v>4</v>
      </c>
      <c r="O58" s="7">
        <f>IF(N58=1,M58+1,IF(N58=7,M58+2,M58))</f>
        <v>44013</v>
      </c>
      <c r="P58">
        <f t="shared" si="2"/>
        <v>4</v>
      </c>
      <c r="Q58" s="18">
        <f t="shared" si="4"/>
        <v>44104</v>
      </c>
    </row>
    <row r="59" spans="2:17" ht="12.75">
      <c r="B59" s="36"/>
      <c r="C59" s="37"/>
      <c r="L59" t="s">
        <v>103</v>
      </c>
      <c r="M59" s="7">
        <v>44105</v>
      </c>
      <c r="N59">
        <f t="shared" si="3"/>
        <v>5</v>
      </c>
      <c r="O59" s="7">
        <f>IF(N59=1,M59+1,IF(N59=7,M59+2,M59))</f>
        <v>44105</v>
      </c>
      <c r="P59">
        <f t="shared" si="2"/>
        <v>5</v>
      </c>
      <c r="Q59" s="18">
        <f t="shared" si="4"/>
        <v>44196</v>
      </c>
    </row>
    <row r="60" spans="2:17" ht="12.75">
      <c r="B60" s="42"/>
      <c r="C60" s="42"/>
      <c r="L60" t="s">
        <v>104</v>
      </c>
      <c r="M60" s="7">
        <v>44197</v>
      </c>
      <c r="N60">
        <f t="shared" si="3"/>
        <v>6</v>
      </c>
      <c r="O60" s="7">
        <f>IF(N60=1,M60+1,IF(N60=7,M60+2,IF(N60=6,M60+3,M60+1)))</f>
        <v>44200</v>
      </c>
      <c r="P60">
        <f t="shared" si="2"/>
        <v>2</v>
      </c>
      <c r="Q60" s="18">
        <f t="shared" si="4"/>
        <v>44286</v>
      </c>
    </row>
    <row r="61" spans="1:17" ht="12.75">
      <c r="A61" s="15"/>
      <c r="B61" s="38"/>
      <c r="C61" s="39"/>
      <c r="L61" t="s">
        <v>105</v>
      </c>
      <c r="M61" s="7">
        <v>44287</v>
      </c>
      <c r="N61">
        <f t="shared" si="3"/>
        <v>5</v>
      </c>
      <c r="O61" s="7">
        <f>IF(N61=1,M61+1,IF(N61=7,M61+2,M61))</f>
        <v>44287</v>
      </c>
      <c r="P61">
        <f t="shared" si="2"/>
        <v>5</v>
      </c>
      <c r="Q61" s="18">
        <f t="shared" si="4"/>
        <v>44377</v>
      </c>
    </row>
    <row r="62" spans="1:15" ht="12.75">
      <c r="A62" s="14">
        <v>8</v>
      </c>
      <c r="B62" s="34"/>
      <c r="C62" s="35"/>
      <c r="O62" s="7"/>
    </row>
    <row r="63" spans="2:15" ht="12.75">
      <c r="B63" s="36"/>
      <c r="C63" s="37"/>
      <c r="O63" s="7"/>
    </row>
    <row r="64" spans="2:3" ht="12.75">
      <c r="B64" s="36"/>
      <c r="C64" s="37"/>
    </row>
    <row r="65" spans="2:3" ht="12.75">
      <c r="B65" s="36"/>
      <c r="C65" s="37"/>
    </row>
    <row r="66" spans="1:3" ht="12.75">
      <c r="A66" s="14"/>
      <c r="B66" s="36"/>
      <c r="C66" s="37"/>
    </row>
    <row r="67" spans="1:3" ht="12.75">
      <c r="A67" s="14"/>
      <c r="B67" s="36"/>
      <c r="C67" s="37"/>
    </row>
    <row r="68" spans="1:3" ht="12.75">
      <c r="A68" s="14"/>
      <c r="B68" s="36"/>
      <c r="C68" s="37"/>
    </row>
    <row r="69" spans="1:3" ht="12.75">
      <c r="A69" s="16"/>
      <c r="B69" s="38"/>
      <c r="C69" s="39"/>
    </row>
    <row r="70" spans="1:3" ht="12.75">
      <c r="A70" s="14">
        <v>9</v>
      </c>
      <c r="B70" s="34"/>
      <c r="C70" s="35"/>
    </row>
    <row r="71" spans="2:3" ht="12.75">
      <c r="B71" s="36"/>
      <c r="C71" s="37"/>
    </row>
    <row r="72" spans="2:3" ht="12.75">
      <c r="B72" s="36"/>
      <c r="C72" s="37"/>
    </row>
    <row r="73" spans="2:3" ht="12.75">
      <c r="B73" s="36"/>
      <c r="C73" s="37"/>
    </row>
    <row r="74" spans="2:3" ht="12.75">
      <c r="B74" s="36"/>
      <c r="C74" s="37"/>
    </row>
    <row r="75" spans="2:3" ht="12.75">
      <c r="B75" s="36"/>
      <c r="C75" s="37"/>
    </row>
    <row r="76" spans="2:3" ht="12.75">
      <c r="B76" s="36"/>
      <c r="C76" s="37"/>
    </row>
    <row r="77" spans="1:3" ht="12.75">
      <c r="A77" s="15"/>
      <c r="B77" s="38"/>
      <c r="C77" s="39"/>
    </row>
    <row r="78" spans="1:3" ht="12.75">
      <c r="A78" s="14">
        <v>10</v>
      </c>
      <c r="B78" s="34"/>
      <c r="C78" s="35"/>
    </row>
    <row r="79" spans="2:3" ht="12.75">
      <c r="B79" s="36"/>
      <c r="C79" s="37"/>
    </row>
    <row r="80" spans="2:3" ht="12.75">
      <c r="B80" s="36"/>
      <c r="C80" s="37"/>
    </row>
    <row r="81" spans="2:3" ht="12.75">
      <c r="B81" s="36"/>
      <c r="C81" s="37"/>
    </row>
    <row r="82" spans="1:3" ht="12.75">
      <c r="A82" s="14"/>
      <c r="B82" s="36"/>
      <c r="C82" s="37"/>
    </row>
    <row r="83" spans="1:3" ht="12.75">
      <c r="A83" s="14"/>
      <c r="B83" s="36"/>
      <c r="C83" s="37"/>
    </row>
    <row r="84" spans="1:3" ht="12.75">
      <c r="A84" s="14"/>
      <c r="B84" s="36"/>
      <c r="C84" s="37"/>
    </row>
    <row r="85" spans="1:3" ht="12.75">
      <c r="A85" s="16"/>
      <c r="B85" s="38"/>
      <c r="C85" s="39"/>
    </row>
    <row r="86" spans="1:3" ht="12.75">
      <c r="A86" s="14">
        <v>11</v>
      </c>
      <c r="B86" s="34"/>
      <c r="C86" s="35"/>
    </row>
    <row r="87" spans="2:3" ht="12.75">
      <c r="B87" s="36"/>
      <c r="C87" s="37"/>
    </row>
    <row r="88" spans="2:3" ht="12.75">
      <c r="B88" s="36"/>
      <c r="C88" s="37"/>
    </row>
    <row r="89" spans="2:3" ht="12.75">
      <c r="B89" s="36"/>
      <c r="C89" s="37"/>
    </row>
    <row r="90" spans="2:3" ht="12.75">
      <c r="B90" s="36"/>
      <c r="C90" s="37"/>
    </row>
    <row r="91" spans="2:3" ht="12.75">
      <c r="B91" s="36"/>
      <c r="C91" s="37"/>
    </row>
    <row r="92" spans="2:3" ht="12.75">
      <c r="B92" s="42"/>
      <c r="C92" s="42"/>
    </row>
    <row r="93" spans="1:3" ht="12.75">
      <c r="A93" s="15"/>
      <c r="B93" s="38"/>
      <c r="C93" s="39"/>
    </row>
    <row r="94" spans="1:3" ht="12.75">
      <c r="A94" s="14">
        <v>12</v>
      </c>
      <c r="B94" s="34"/>
      <c r="C94" s="35"/>
    </row>
    <row r="95" spans="2:3" ht="12.75">
      <c r="B95" s="36"/>
      <c r="C95" s="37"/>
    </row>
    <row r="96" spans="2:3" ht="12.75">
      <c r="B96" s="36"/>
      <c r="C96" s="37"/>
    </row>
    <row r="97" spans="2:3" ht="12.75">
      <c r="B97" s="36"/>
      <c r="C97" s="37"/>
    </row>
    <row r="98" spans="1:3" ht="12.75">
      <c r="A98" s="14"/>
      <c r="B98" s="36"/>
      <c r="C98" s="37"/>
    </row>
    <row r="99" spans="1:3" ht="12.75">
      <c r="A99" s="14"/>
      <c r="B99" s="36"/>
      <c r="C99" s="37"/>
    </row>
    <row r="100" spans="1:3" ht="12.75">
      <c r="A100" s="14"/>
      <c r="B100" s="36"/>
      <c r="C100" s="37"/>
    </row>
    <row r="101" spans="1:3" ht="12.75">
      <c r="A101" s="16"/>
      <c r="B101" s="38"/>
      <c r="C101" s="39"/>
    </row>
    <row r="102" spans="1:3" ht="12.75">
      <c r="A102" s="14">
        <v>13</v>
      </c>
      <c r="B102" s="34"/>
      <c r="C102" s="35"/>
    </row>
    <row r="103" spans="2:3" ht="12.75">
      <c r="B103" s="36"/>
      <c r="C103" s="37"/>
    </row>
    <row r="104" spans="2:3" ht="12.75">
      <c r="B104" s="36"/>
      <c r="C104" s="37"/>
    </row>
    <row r="105" spans="2:3" ht="12.75">
      <c r="B105" s="36"/>
      <c r="C105" s="37"/>
    </row>
    <row r="106" spans="2:3" ht="12.75">
      <c r="B106" s="36"/>
      <c r="C106" s="37"/>
    </row>
    <row r="107" spans="2:3" ht="12.75">
      <c r="B107" s="36"/>
      <c r="C107" s="37"/>
    </row>
    <row r="108" spans="2:3" ht="12.75">
      <c r="B108" s="42"/>
      <c r="C108" s="42"/>
    </row>
    <row r="109" spans="1:3" ht="12.75">
      <c r="A109" s="15"/>
      <c r="B109" s="38"/>
      <c r="C109" s="39"/>
    </row>
    <row r="110" spans="1:3" ht="12.75">
      <c r="A110" s="14">
        <v>14</v>
      </c>
      <c r="B110" s="34"/>
      <c r="C110" s="35"/>
    </row>
    <row r="111" spans="2:3" ht="12.75">
      <c r="B111" s="36"/>
      <c r="C111" s="37"/>
    </row>
    <row r="112" spans="2:3" ht="12.75">
      <c r="B112" s="36"/>
      <c r="C112" s="37"/>
    </row>
    <row r="113" spans="2:3" ht="12.75">
      <c r="B113" s="36"/>
      <c r="C113" s="37"/>
    </row>
    <row r="114" spans="1:3" ht="12.75">
      <c r="A114" s="14"/>
      <c r="B114" s="36"/>
      <c r="C114" s="37"/>
    </row>
    <row r="115" spans="1:3" ht="12.75">
      <c r="A115" s="14"/>
      <c r="B115" s="36"/>
      <c r="C115" s="37"/>
    </row>
    <row r="116" spans="1:3" ht="12.75">
      <c r="A116" s="14"/>
      <c r="B116" s="36"/>
      <c r="C116" s="37"/>
    </row>
    <row r="117" spans="1:3" ht="12.75">
      <c r="A117" s="16"/>
      <c r="B117" s="38"/>
      <c r="C117" s="39"/>
    </row>
    <row r="118" spans="1:3" ht="12.75">
      <c r="A118" s="14">
        <v>15</v>
      </c>
      <c r="B118" s="34"/>
      <c r="C118" s="35"/>
    </row>
    <row r="119" spans="2:3" ht="12.75">
      <c r="B119" s="36"/>
      <c r="C119" s="37"/>
    </row>
    <row r="120" spans="2:3" ht="12.75">
      <c r="B120" s="36"/>
      <c r="C120" s="37"/>
    </row>
    <row r="121" spans="2:3" ht="12.75">
      <c r="B121" s="36"/>
      <c r="C121" s="37"/>
    </row>
    <row r="122" spans="2:3" ht="12.75">
      <c r="B122" s="36"/>
      <c r="C122" s="37"/>
    </row>
    <row r="123" spans="2:3" ht="12.75">
      <c r="B123" s="36"/>
      <c r="C123" s="37"/>
    </row>
    <row r="124" spans="2:3" ht="12.75">
      <c r="B124" s="36"/>
      <c r="C124" s="37"/>
    </row>
    <row r="125" spans="1:3" ht="12.75">
      <c r="A125" s="15"/>
      <c r="B125" s="38"/>
      <c r="C125" s="39"/>
    </row>
    <row r="126" spans="1:3" ht="12.75">
      <c r="A126" s="14">
        <v>16</v>
      </c>
      <c r="B126" s="34"/>
      <c r="C126" s="35"/>
    </row>
    <row r="127" spans="2:3" ht="12.75">
      <c r="B127" s="36"/>
      <c r="C127" s="37"/>
    </row>
    <row r="128" spans="2:3" ht="12.75">
      <c r="B128" s="36"/>
      <c r="C128" s="37"/>
    </row>
    <row r="129" spans="2:3" ht="12.75">
      <c r="B129" s="36"/>
      <c r="C129" s="37"/>
    </row>
    <row r="130" spans="1:3" ht="12.75">
      <c r="A130" s="14"/>
      <c r="B130" s="36"/>
      <c r="C130" s="37"/>
    </row>
    <row r="131" spans="1:3" ht="12.75">
      <c r="A131" s="14"/>
      <c r="B131" s="36"/>
      <c r="C131" s="37"/>
    </row>
    <row r="132" spans="1:3" ht="12.75">
      <c r="A132" s="14"/>
      <c r="B132" s="36"/>
      <c r="C132" s="37"/>
    </row>
    <row r="133" spans="1:3" ht="12.75">
      <c r="A133" s="16"/>
      <c r="B133" s="38"/>
      <c r="C133" s="39"/>
    </row>
    <row r="134" spans="1:3" ht="12.75">
      <c r="A134" s="14">
        <v>17</v>
      </c>
      <c r="B134" s="34"/>
      <c r="C134" s="35"/>
    </row>
    <row r="135" spans="2:3" ht="12.75">
      <c r="B135" s="36"/>
      <c r="C135" s="37"/>
    </row>
    <row r="136" spans="2:3" ht="12.75">
      <c r="B136" s="36"/>
      <c r="C136" s="37"/>
    </row>
    <row r="137" spans="2:3" ht="12.75">
      <c r="B137" s="36"/>
      <c r="C137" s="37"/>
    </row>
    <row r="138" spans="2:3" ht="12.75">
      <c r="B138" s="36"/>
      <c r="C138" s="37"/>
    </row>
    <row r="139" spans="2:3" ht="12.75">
      <c r="B139" s="36"/>
      <c r="C139" s="37"/>
    </row>
    <row r="140" spans="2:3" ht="12.75">
      <c r="B140" s="36"/>
      <c r="C140" s="37"/>
    </row>
    <row r="141" spans="1:3" ht="12.75">
      <c r="A141" s="15"/>
      <c r="B141" s="38"/>
      <c r="C141" s="39"/>
    </row>
    <row r="142" spans="1:3" ht="12.75">
      <c r="A142" s="14">
        <v>18</v>
      </c>
      <c r="B142" s="34"/>
      <c r="C142" s="35"/>
    </row>
    <row r="143" spans="2:3" ht="12.75">
      <c r="B143" s="36"/>
      <c r="C143" s="37"/>
    </row>
    <row r="144" spans="2:3" ht="12.75">
      <c r="B144" s="36"/>
      <c r="C144" s="37"/>
    </row>
    <row r="145" spans="2:3" ht="12.75">
      <c r="B145" s="36"/>
      <c r="C145" s="37"/>
    </row>
    <row r="146" spans="1:3" ht="12.75">
      <c r="A146" s="14"/>
      <c r="B146" s="36"/>
      <c r="C146" s="37"/>
    </row>
    <row r="147" spans="1:3" ht="12.75">
      <c r="A147" s="14"/>
      <c r="B147" s="36"/>
      <c r="C147" s="37"/>
    </row>
    <row r="148" spans="1:3" ht="12.75">
      <c r="A148" s="14"/>
      <c r="B148" s="42"/>
      <c r="C148" s="42"/>
    </row>
    <row r="149" spans="1:3" ht="12.75">
      <c r="A149" s="16"/>
      <c r="B149" s="38"/>
      <c r="C149" s="39"/>
    </row>
    <row r="150" spans="1:3" ht="12.75">
      <c r="A150" s="14">
        <v>19</v>
      </c>
      <c r="B150" s="34"/>
      <c r="C150" s="35"/>
    </row>
    <row r="151" spans="2:3" ht="12.75">
      <c r="B151" s="36"/>
      <c r="C151" s="37"/>
    </row>
    <row r="152" spans="2:3" ht="12.75">
      <c r="B152" s="36"/>
      <c r="C152" s="37"/>
    </row>
    <row r="153" spans="2:3" ht="12.75">
      <c r="B153" s="36"/>
      <c r="C153" s="37"/>
    </row>
    <row r="154" spans="2:3" ht="12.75">
      <c r="B154" s="36"/>
      <c r="C154" s="37"/>
    </row>
    <row r="155" spans="2:3" ht="12.75">
      <c r="B155" s="36"/>
      <c r="C155" s="37"/>
    </row>
    <row r="156" spans="2:3" ht="12.75">
      <c r="B156" s="36"/>
      <c r="C156" s="37"/>
    </row>
    <row r="157" spans="1:3" ht="12.75">
      <c r="A157" s="15"/>
      <c r="B157" s="38"/>
      <c r="C157" s="39"/>
    </row>
    <row r="158" spans="1:3" ht="12.75">
      <c r="A158" s="14">
        <v>20</v>
      </c>
      <c r="B158" s="34"/>
      <c r="C158" s="35"/>
    </row>
    <row r="159" spans="2:3" ht="12.75">
      <c r="B159" s="36"/>
      <c r="C159" s="37"/>
    </row>
    <row r="160" spans="2:3" ht="12.75">
      <c r="B160" s="36"/>
      <c r="C160" s="37"/>
    </row>
    <row r="161" spans="2:3" ht="12.75">
      <c r="B161" s="36"/>
      <c r="C161" s="37"/>
    </row>
    <row r="162" spans="1:3" ht="12.75">
      <c r="A162" s="14"/>
      <c r="B162" s="36"/>
      <c r="C162" s="37"/>
    </row>
    <row r="163" spans="1:3" ht="12.75">
      <c r="A163" s="14"/>
      <c r="B163" s="36"/>
      <c r="C163" s="37"/>
    </row>
    <row r="164" spans="1:3" ht="12.75">
      <c r="A164" s="14"/>
      <c r="B164" s="36"/>
      <c r="C164" s="37"/>
    </row>
    <row r="165" spans="1:3" ht="12.75">
      <c r="A165" s="16"/>
      <c r="B165" s="38"/>
      <c r="C165" s="39"/>
    </row>
    <row r="166" spans="1:3" ht="12.75">
      <c r="A166" s="14">
        <v>21</v>
      </c>
      <c r="B166" s="34"/>
      <c r="C166" s="35"/>
    </row>
    <row r="167" spans="2:3" ht="12.75">
      <c r="B167" s="36"/>
      <c r="C167" s="37"/>
    </row>
    <row r="168" spans="2:3" ht="12.75">
      <c r="B168" s="36"/>
      <c r="C168" s="37"/>
    </row>
    <row r="169" spans="2:3" ht="12.75">
      <c r="B169" s="36"/>
      <c r="C169" s="37"/>
    </row>
    <row r="170" spans="2:3" ht="12.75">
      <c r="B170" s="36"/>
      <c r="C170" s="37"/>
    </row>
    <row r="171" spans="2:3" ht="12.75">
      <c r="B171" s="36"/>
      <c r="C171" s="37"/>
    </row>
    <row r="172" spans="2:3" ht="12.75">
      <c r="B172" s="42"/>
      <c r="C172" s="42"/>
    </row>
    <row r="173" spans="1:3" ht="12.75">
      <c r="A173" s="15"/>
      <c r="B173" s="38"/>
      <c r="C173" s="39"/>
    </row>
    <row r="174" spans="1:3" ht="12.75">
      <c r="A174" s="14">
        <v>22</v>
      </c>
      <c r="B174" s="34"/>
      <c r="C174" s="35"/>
    </row>
    <row r="175" spans="2:3" ht="12.75">
      <c r="B175" s="36"/>
      <c r="C175" s="37"/>
    </row>
    <row r="176" spans="2:3" ht="12.75">
      <c r="B176" s="36"/>
      <c r="C176" s="37"/>
    </row>
    <row r="177" spans="2:3" ht="12.75">
      <c r="B177" s="36"/>
      <c r="C177" s="37"/>
    </row>
    <row r="178" spans="1:3" ht="12.75">
      <c r="A178" s="14"/>
      <c r="B178" s="36"/>
      <c r="C178" s="37"/>
    </row>
    <row r="179" spans="1:3" ht="12.75">
      <c r="A179" s="14"/>
      <c r="B179" s="36"/>
      <c r="C179" s="37"/>
    </row>
    <row r="180" spans="1:3" ht="12.75">
      <c r="A180" s="14"/>
      <c r="B180" s="36"/>
      <c r="C180" s="37"/>
    </row>
    <row r="181" spans="1:3" ht="12.75">
      <c r="A181" s="16"/>
      <c r="B181" s="38"/>
      <c r="C181" s="39"/>
    </row>
    <row r="182" spans="1:3" ht="12.75">
      <c r="A182" s="14">
        <v>23</v>
      </c>
      <c r="B182" s="34"/>
      <c r="C182" s="35"/>
    </row>
    <row r="183" spans="2:3" ht="12.75">
      <c r="B183" s="36"/>
      <c r="C183" s="37"/>
    </row>
    <row r="184" spans="2:3" ht="12.75">
      <c r="B184" s="36"/>
      <c r="C184" s="37"/>
    </row>
    <row r="185" spans="2:3" ht="12.75">
      <c r="B185" s="36"/>
      <c r="C185" s="37"/>
    </row>
    <row r="186" spans="2:3" ht="12.75">
      <c r="B186" s="36"/>
      <c r="C186" s="37"/>
    </row>
    <row r="187" spans="2:3" ht="12.75">
      <c r="B187" s="36"/>
      <c r="C187" s="37"/>
    </row>
    <row r="188" spans="2:3" ht="12.75">
      <c r="B188" s="36"/>
      <c r="C188" s="37"/>
    </row>
    <row r="189" spans="1:3" ht="12.75">
      <c r="A189" s="15"/>
      <c r="B189" s="38"/>
      <c r="C189" s="39"/>
    </row>
  </sheetData>
  <sheetProtection password="B799" sheet="1" objects="1" scenarios="1"/>
  <mergeCells count="1">
    <mergeCell ref="E3:H3"/>
  </mergeCells>
  <dataValidations count="2">
    <dataValidation type="list" allowBlank="1" showInputMessage="1" showErrorMessage="1" error="You must choose from the list." sqref="B1">
      <formula1>"1st Qtr, 2nd Qtr, 3rd Qtr, 4th Qtr"</formula1>
    </dataValidation>
    <dataValidation type="list" allowBlank="1" showInputMessage="1" showErrorMessage="1" error="You must choose from the list." sqref="C1">
      <formula1>"2007, 2008, 2009, 2010,2011,2012,2013,2014,2015,2016,2017,2018,2019,2020,2021"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131"/>
  <sheetViews>
    <sheetView showZeros="0" zoomScale="75" zoomScaleNormal="75" zoomScalePageLayoutView="0" workbookViewId="0" topLeftCell="A1">
      <pane ySplit="5" topLeftCell="A78" activePane="bottomLeft" state="frozen"/>
      <selection pane="topLeft" activeCell="A1" sqref="A1"/>
      <selection pane="bottomLeft" activeCell="C88" sqref="C88:H94"/>
    </sheetView>
  </sheetViews>
  <sheetFormatPr defaultColWidth="9.140625" defaultRowHeight="12.75"/>
  <cols>
    <col min="1" max="1" width="15.7109375" style="2" customWidth="1"/>
    <col min="2" max="2" width="5.7109375" style="2" customWidth="1"/>
    <col min="3" max="3" width="20.7109375" style="2" customWidth="1"/>
    <col min="4" max="4" width="7.7109375" style="2" customWidth="1"/>
    <col min="5" max="5" width="20.7109375" style="2" customWidth="1"/>
    <col min="6" max="6" width="7.7109375" style="2" customWidth="1"/>
    <col min="7" max="7" width="20.7109375" style="2" customWidth="1"/>
    <col min="8" max="8" width="7.7109375" style="2" customWidth="1"/>
    <col min="9" max="9" width="20.7109375" style="2" customWidth="1"/>
    <col min="10" max="10" width="7.7109375" style="2" customWidth="1"/>
    <col min="11" max="11" width="20.7109375" style="2" customWidth="1"/>
    <col min="12" max="12" width="7.7109375" style="2" customWidth="1"/>
    <col min="13" max="13" width="15.7109375" style="2" customWidth="1"/>
    <col min="14" max="14" width="5.7109375" style="2" customWidth="1"/>
    <col min="15" max="16" width="9.140625" style="2" customWidth="1"/>
    <col min="17" max="17" width="10.7109375" style="2" bestFit="1" customWidth="1"/>
    <col min="18" max="16384" width="9.140625" style="2" customWidth="1"/>
  </cols>
  <sheetData>
    <row r="1" spans="1:7" ht="15.75">
      <c r="A1" s="115" t="str">
        <f>CONCATENATE(Sheet1!B1," FY ",Sheet1!C1)</f>
        <v>1st Qtr FY 2017</v>
      </c>
      <c r="B1" s="115"/>
      <c r="C1" s="4" t="str">
        <f>IF(Sheet1!B1="1st Qtr","July/Aug/Sept",IF(Sheet1!B1="2nd Qtr","Oct/Nov/Dec",IF(Sheet1!B1="3rd Qtr","Jan/Feb/Mar","Apr/May/June")))</f>
        <v>July/Aug/Sept</v>
      </c>
      <c r="D1" s="13">
        <f>VLOOKUP(Sheet1!H1,Sheet1!O2:P61,2,FALSE)</f>
        <v>6</v>
      </c>
      <c r="E1" s="112" t="str">
        <f>Sheet1!E3</f>
        <v>Neligh</v>
      </c>
      <c r="F1" s="112"/>
      <c r="G1" s="112"/>
    </row>
    <row r="2" spans="2:14" ht="10.5" customHeight="1">
      <c r="B2" s="1"/>
      <c r="D2" s="1"/>
      <c r="F2" s="1"/>
      <c r="H2" s="1"/>
      <c r="J2" s="1"/>
      <c r="L2" s="1"/>
      <c r="N2" s="1"/>
    </row>
    <row r="3" spans="1:14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1" customFormat="1" ht="12.75" customHeight="1">
      <c r="A4" s="113" t="s">
        <v>0</v>
      </c>
      <c r="B4" s="114"/>
      <c r="C4" s="113" t="s">
        <v>1</v>
      </c>
      <c r="D4" s="114"/>
      <c r="E4" s="113" t="s">
        <v>2</v>
      </c>
      <c r="F4" s="114"/>
      <c r="G4" s="113" t="s">
        <v>3</v>
      </c>
      <c r="H4" s="114"/>
      <c r="I4" s="113" t="s">
        <v>4</v>
      </c>
      <c r="J4" s="114"/>
      <c r="K4" s="113" t="s">
        <v>5</v>
      </c>
      <c r="L4" s="114"/>
      <c r="M4" s="113" t="s">
        <v>6</v>
      </c>
      <c r="N4" s="114"/>
    </row>
    <row r="5" spans="1:14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7" ht="15">
      <c r="A6" s="22"/>
      <c r="B6" s="23"/>
      <c r="C6" s="22">
        <f>IF($D$1=2,Sheet1!$H$1,"")</f>
      </c>
      <c r="D6" s="23">
        <f>IF($D$1=2,1,"")</f>
      </c>
      <c r="E6" s="22">
        <f>IF($D$1=3,Sheet1!$H$1,IF($D$1&lt;3,'Qtrly Menu'!C6+1,""))</f>
      </c>
      <c r="F6" s="23">
        <f>IF($D$1=3,1,IF($D$1&lt;3,D6+1,""))</f>
      </c>
      <c r="G6" s="22">
        <f>IF($D$1=4,Sheet1!$H$1,IF($D$1&lt;4,'Qtrly Menu'!E6+1,""))</f>
      </c>
      <c r="H6" s="23">
        <f>IF($D$1=4,1,IF($D$1&lt;4,F6+1,""))</f>
      </c>
      <c r="I6" s="22">
        <f>IF($D$1=5,Sheet1!$H$1,IF($D$1&lt;5,'Qtrly Menu'!G6+1,""))</f>
      </c>
      <c r="J6" s="23">
        <f>IF($D$1=5,1,IF($D$1&lt;5,H6+1,""))</f>
      </c>
      <c r="K6" s="22">
        <f>IF($D$1=6,Sheet1!$H$1,IF($D$1&lt;6,'Qtrly Menu'!I6+1,""))</f>
        <v>42552</v>
      </c>
      <c r="L6" s="23">
        <f>IF($D$1=6,1,IF($D$1&lt;6,J6+1,""))</f>
        <v>1</v>
      </c>
      <c r="M6" s="22">
        <f>K6+1</f>
        <v>42553</v>
      </c>
      <c r="N6" s="23"/>
      <c r="Q6" s="19"/>
    </row>
    <row r="7" spans="1:17" ht="17.25" customHeight="1">
      <c r="A7" s="24"/>
      <c r="B7" s="43"/>
      <c r="C7" s="25"/>
      <c r="D7" s="29"/>
      <c r="E7" s="24"/>
      <c r="F7" s="29"/>
      <c r="G7" s="24"/>
      <c r="H7" s="29"/>
      <c r="I7" s="24"/>
      <c r="J7" s="29"/>
      <c r="K7" s="66" t="s">
        <v>267</v>
      </c>
      <c r="L7" s="29" t="s">
        <v>134</v>
      </c>
      <c r="M7" s="24"/>
      <c r="N7" s="29"/>
      <c r="Q7" s="19"/>
    </row>
    <row r="8" spans="1:17" ht="17.25" customHeight="1">
      <c r="A8" s="25"/>
      <c r="B8" s="43"/>
      <c r="C8" s="25"/>
      <c r="D8" s="32"/>
      <c r="E8" s="25"/>
      <c r="F8" s="32"/>
      <c r="G8" s="25"/>
      <c r="H8" s="30"/>
      <c r="I8" s="25"/>
      <c r="J8" s="32"/>
      <c r="K8" s="25" t="s">
        <v>199</v>
      </c>
      <c r="L8" s="30" t="s">
        <v>121</v>
      </c>
      <c r="M8" s="25"/>
      <c r="N8" s="30"/>
      <c r="Q8" s="19"/>
    </row>
    <row r="9" spans="1:17" ht="17.25" customHeight="1">
      <c r="A9" s="40"/>
      <c r="B9" s="43"/>
      <c r="C9" s="25"/>
      <c r="D9" s="32"/>
      <c r="E9" s="25"/>
      <c r="F9" s="30"/>
      <c r="G9" s="25"/>
      <c r="H9" s="32"/>
      <c r="I9" s="25"/>
      <c r="J9" s="30"/>
      <c r="K9" s="25" t="s">
        <v>203</v>
      </c>
      <c r="L9" s="30"/>
      <c r="M9" s="25"/>
      <c r="N9" s="30"/>
      <c r="Q9" s="19"/>
    </row>
    <row r="10" spans="1:17" ht="17.25" customHeight="1">
      <c r="A10" s="40"/>
      <c r="B10" s="43"/>
      <c r="C10" s="48"/>
      <c r="D10" s="32"/>
      <c r="E10" s="25"/>
      <c r="F10" s="32"/>
      <c r="G10" s="25"/>
      <c r="H10" s="32"/>
      <c r="I10" s="25"/>
      <c r="J10" s="32"/>
      <c r="K10" s="25" t="s">
        <v>271</v>
      </c>
      <c r="L10" s="32" t="s">
        <v>121</v>
      </c>
      <c r="M10" s="25"/>
      <c r="N10" s="30"/>
      <c r="Q10" s="19"/>
    </row>
    <row r="11" spans="1:17" ht="17.25" customHeight="1">
      <c r="A11" s="25"/>
      <c r="B11" s="43"/>
      <c r="C11" s="25"/>
      <c r="D11" s="32"/>
      <c r="E11" s="25"/>
      <c r="F11" s="30"/>
      <c r="G11" s="25"/>
      <c r="H11" s="30"/>
      <c r="I11" s="25"/>
      <c r="J11" s="30"/>
      <c r="K11" s="25" t="s">
        <v>204</v>
      </c>
      <c r="L11" s="30" t="s">
        <v>121</v>
      </c>
      <c r="M11" s="43"/>
      <c r="N11" s="30"/>
      <c r="Q11" s="19"/>
    </row>
    <row r="12" spans="1:17" ht="17.25" customHeight="1">
      <c r="A12" s="25"/>
      <c r="B12" s="43"/>
      <c r="C12" s="25"/>
      <c r="D12" s="30"/>
      <c r="E12" s="25"/>
      <c r="F12" s="30"/>
      <c r="G12" s="25"/>
      <c r="H12" s="30"/>
      <c r="I12" s="25"/>
      <c r="J12" s="30"/>
      <c r="K12" s="25" t="s">
        <v>158</v>
      </c>
      <c r="L12" s="30">
        <v>1</v>
      </c>
      <c r="M12" s="25"/>
      <c r="N12" s="30"/>
      <c r="Q12" s="19"/>
    </row>
    <row r="13" spans="1:17" ht="17.25" customHeight="1">
      <c r="A13" s="25"/>
      <c r="B13" s="43"/>
      <c r="C13" s="25"/>
      <c r="D13" s="30"/>
      <c r="E13" s="43"/>
      <c r="F13" s="43"/>
      <c r="G13" s="25"/>
      <c r="H13" s="43"/>
      <c r="I13" s="25"/>
      <c r="J13" s="30"/>
      <c r="K13" s="43"/>
      <c r="L13" s="43"/>
      <c r="M13" s="25"/>
      <c r="N13" s="30"/>
      <c r="Q13" s="19"/>
    </row>
    <row r="14" spans="1:17" ht="17.25" customHeight="1">
      <c r="A14" s="26"/>
      <c r="B14" s="31"/>
      <c r="C14" s="26"/>
      <c r="D14" s="31"/>
      <c r="E14" s="26"/>
      <c r="F14" s="31"/>
      <c r="G14" s="26"/>
      <c r="H14" s="31"/>
      <c r="I14" s="43"/>
      <c r="J14" s="43"/>
      <c r="K14" s="26"/>
      <c r="L14" s="31"/>
      <c r="M14" s="26"/>
      <c r="N14" s="31"/>
      <c r="Q14" s="19"/>
    </row>
    <row r="15" spans="1:17" ht="15">
      <c r="A15" s="22">
        <f>M6+1</f>
        <v>42554</v>
      </c>
      <c r="B15" s="23"/>
      <c r="C15" s="22">
        <f>A15+1</f>
        <v>42555</v>
      </c>
      <c r="D15" s="23">
        <f>L6+1</f>
        <v>2</v>
      </c>
      <c r="E15" s="22">
        <f aca="true" t="shared" si="0" ref="E15:M15">C15+1</f>
        <v>42556</v>
      </c>
      <c r="F15" s="23">
        <f t="shared" si="0"/>
        <v>3</v>
      </c>
      <c r="G15" s="22">
        <f t="shared" si="0"/>
        <v>42557</v>
      </c>
      <c r="H15" s="23">
        <f t="shared" si="0"/>
        <v>4</v>
      </c>
      <c r="I15" s="22">
        <f t="shared" si="0"/>
        <v>42558</v>
      </c>
      <c r="J15" s="23">
        <f t="shared" si="0"/>
        <v>5</v>
      </c>
      <c r="K15" s="22">
        <f t="shared" si="0"/>
        <v>42559</v>
      </c>
      <c r="L15" s="23">
        <f t="shared" si="0"/>
        <v>6</v>
      </c>
      <c r="M15" s="22">
        <f t="shared" si="0"/>
        <v>42560</v>
      </c>
      <c r="N15" s="23"/>
      <c r="Q15" s="19"/>
    </row>
    <row r="16" spans="1:17" ht="17.25" customHeight="1">
      <c r="A16" s="24"/>
      <c r="B16" s="29"/>
      <c r="C16" s="24"/>
      <c r="D16" s="78"/>
      <c r="E16" s="49" t="s">
        <v>260</v>
      </c>
      <c r="F16" s="49" t="s">
        <v>142</v>
      </c>
      <c r="G16" s="24" t="s">
        <v>263</v>
      </c>
      <c r="H16" s="78" t="s">
        <v>176</v>
      </c>
      <c r="I16" s="24" t="s">
        <v>193</v>
      </c>
      <c r="J16" s="29" t="s">
        <v>165</v>
      </c>
      <c r="K16" s="25" t="s">
        <v>159</v>
      </c>
      <c r="L16" s="32" t="s">
        <v>134</v>
      </c>
      <c r="M16" s="24"/>
      <c r="N16" s="29"/>
      <c r="Q16" s="19"/>
    </row>
    <row r="17" spans="1:17" ht="17.25" customHeight="1">
      <c r="A17" s="25"/>
      <c r="B17" s="30"/>
      <c r="C17" s="25" t="s">
        <v>256</v>
      </c>
      <c r="D17" s="30"/>
      <c r="E17" s="49" t="s">
        <v>276</v>
      </c>
      <c r="F17" s="49" t="s">
        <v>121</v>
      </c>
      <c r="G17" s="25" t="s">
        <v>138</v>
      </c>
      <c r="H17" s="30" t="s">
        <v>121</v>
      </c>
      <c r="I17" s="25" t="s">
        <v>188</v>
      </c>
      <c r="J17" s="30" t="s">
        <v>189</v>
      </c>
      <c r="K17" s="25" t="s">
        <v>160</v>
      </c>
      <c r="L17" s="32" t="s">
        <v>121</v>
      </c>
      <c r="M17" s="43"/>
      <c r="N17" s="30"/>
      <c r="Q17" s="19"/>
    </row>
    <row r="18" spans="1:17" ht="17.25" customHeight="1">
      <c r="A18" s="25"/>
      <c r="B18" s="30"/>
      <c r="C18" s="25"/>
      <c r="D18" s="32"/>
      <c r="E18" s="49" t="s">
        <v>161</v>
      </c>
      <c r="F18" s="49" t="s">
        <v>127</v>
      </c>
      <c r="G18" s="25" t="s">
        <v>262</v>
      </c>
      <c r="H18" s="32" t="s">
        <v>121</v>
      </c>
      <c r="I18" s="25" t="s">
        <v>190</v>
      </c>
      <c r="J18" s="30" t="s">
        <v>127</v>
      </c>
      <c r="K18" s="48" t="s">
        <v>161</v>
      </c>
      <c r="L18" s="32" t="s">
        <v>121</v>
      </c>
      <c r="M18" s="43"/>
      <c r="N18" s="30"/>
      <c r="Q18" s="19"/>
    </row>
    <row r="19" spans="1:17" ht="17.25" customHeight="1">
      <c r="A19" s="25"/>
      <c r="B19" s="30"/>
      <c r="C19" s="25" t="s">
        <v>257</v>
      </c>
      <c r="D19" s="30"/>
      <c r="E19" s="49" t="s">
        <v>221</v>
      </c>
      <c r="F19" s="49" t="s">
        <v>127</v>
      </c>
      <c r="G19" s="25" t="s">
        <v>238</v>
      </c>
      <c r="H19" s="30" t="s">
        <v>121</v>
      </c>
      <c r="I19" s="25" t="s">
        <v>245</v>
      </c>
      <c r="J19" s="30" t="s">
        <v>254</v>
      </c>
      <c r="K19" s="25" t="s">
        <v>162</v>
      </c>
      <c r="L19" s="30" t="s">
        <v>121</v>
      </c>
      <c r="M19" s="43"/>
      <c r="N19" s="30"/>
      <c r="Q19" s="19"/>
    </row>
    <row r="20" spans="1:17" ht="17.25" customHeight="1">
      <c r="A20" s="25"/>
      <c r="B20" s="30"/>
      <c r="C20" s="25"/>
      <c r="D20" s="30"/>
      <c r="E20" s="49" t="s">
        <v>132</v>
      </c>
      <c r="F20" s="49" t="s">
        <v>148</v>
      </c>
      <c r="G20" s="25" t="s">
        <v>158</v>
      </c>
      <c r="H20" s="30" t="s">
        <v>154</v>
      </c>
      <c r="I20" s="25" t="s">
        <v>158</v>
      </c>
      <c r="J20" s="30">
        <v>1</v>
      </c>
      <c r="K20" s="25" t="s">
        <v>163</v>
      </c>
      <c r="L20" s="30">
        <v>1</v>
      </c>
      <c r="M20" s="43"/>
      <c r="N20" s="30"/>
      <c r="Q20" s="19"/>
    </row>
    <row r="21" spans="1:17" ht="17.25" customHeight="1">
      <c r="A21" s="25"/>
      <c r="B21" s="30"/>
      <c r="C21" s="25"/>
      <c r="D21" s="30"/>
      <c r="E21" s="49" t="s">
        <v>130</v>
      </c>
      <c r="F21" s="49" t="s">
        <v>131</v>
      </c>
      <c r="G21" s="25" t="s">
        <v>117</v>
      </c>
      <c r="H21" s="30" t="s">
        <v>118</v>
      </c>
      <c r="I21" s="25" t="s">
        <v>130</v>
      </c>
      <c r="J21" s="30" t="s">
        <v>192</v>
      </c>
      <c r="K21" s="25" t="s">
        <v>117</v>
      </c>
      <c r="L21" s="30" t="s">
        <v>118</v>
      </c>
      <c r="M21" s="43"/>
      <c r="N21" s="30"/>
      <c r="Q21" s="19"/>
    </row>
    <row r="22" spans="1:17" ht="17.25" customHeight="1">
      <c r="A22" s="25"/>
      <c r="B22" s="30"/>
      <c r="C22" s="25"/>
      <c r="D22" s="30"/>
      <c r="E22" s="25"/>
      <c r="F22" s="30"/>
      <c r="G22" s="43"/>
      <c r="H22" s="43"/>
      <c r="I22" s="25"/>
      <c r="J22" s="49"/>
      <c r="K22" s="49"/>
      <c r="L22" s="49"/>
      <c r="M22" s="43"/>
      <c r="N22" s="30"/>
      <c r="Q22" s="19"/>
    </row>
    <row r="23" spans="1:17" ht="17.25" customHeight="1">
      <c r="A23" s="26"/>
      <c r="B23" s="31"/>
      <c r="C23" s="26"/>
      <c r="D23" s="31"/>
      <c r="E23" s="26"/>
      <c r="F23" s="31"/>
      <c r="G23" s="26"/>
      <c r="H23" s="31"/>
      <c r="I23" s="26"/>
      <c r="J23" s="31"/>
      <c r="K23" s="26"/>
      <c r="L23" s="31"/>
      <c r="M23" s="26"/>
      <c r="N23" s="31"/>
      <c r="Q23" s="19"/>
    </row>
    <row r="24" spans="1:17" ht="15">
      <c r="A24" s="22">
        <f>M15+1</f>
        <v>42561</v>
      </c>
      <c r="B24" s="23"/>
      <c r="C24" s="22">
        <f>A24+1</f>
        <v>42562</v>
      </c>
      <c r="D24" s="23">
        <f>IF(L15+1&lt;24,L15+1,1)</f>
        <v>7</v>
      </c>
      <c r="E24" s="22">
        <f aca="true" t="shared" si="1" ref="E24:M24">C24+1</f>
        <v>42563</v>
      </c>
      <c r="F24" s="23">
        <f>IF(D24+1&lt;24,D24+1,1)</f>
        <v>8</v>
      </c>
      <c r="G24" s="22">
        <f t="shared" si="1"/>
        <v>42564</v>
      </c>
      <c r="H24" s="23">
        <f>IF(F24+1&lt;24,F24+1,1)</f>
        <v>9</v>
      </c>
      <c r="I24" s="22">
        <f t="shared" si="1"/>
        <v>42565</v>
      </c>
      <c r="J24" s="23">
        <f>IF(H24+1&lt;24,H24+1,1)</f>
        <v>10</v>
      </c>
      <c r="K24" s="22">
        <f t="shared" si="1"/>
        <v>42566</v>
      </c>
      <c r="L24" s="23">
        <f>IF(J24+1&lt;24,J24+1,1)</f>
        <v>11</v>
      </c>
      <c r="M24" s="22">
        <f t="shared" si="1"/>
        <v>42567</v>
      </c>
      <c r="N24" s="23"/>
      <c r="Q24" s="19"/>
    </row>
    <row r="25" spans="1:17" ht="17.25" customHeight="1">
      <c r="A25" s="24"/>
      <c r="B25" s="29"/>
      <c r="C25" s="24" t="s">
        <v>264</v>
      </c>
      <c r="D25" s="29" t="s">
        <v>165</v>
      </c>
      <c r="E25" s="25" t="s">
        <v>223</v>
      </c>
      <c r="F25" s="32" t="s">
        <v>134</v>
      </c>
      <c r="G25" s="24" t="s">
        <v>155</v>
      </c>
      <c r="H25" s="29" t="s">
        <v>134</v>
      </c>
      <c r="I25" s="24" t="s">
        <v>175</v>
      </c>
      <c r="J25" s="29" t="s">
        <v>134</v>
      </c>
      <c r="K25" s="24" t="s">
        <v>232</v>
      </c>
      <c r="L25" s="29" t="s">
        <v>131</v>
      </c>
      <c r="M25" s="43"/>
      <c r="N25" s="29"/>
      <c r="Q25" s="19"/>
    </row>
    <row r="26" spans="1:17" ht="17.25" customHeight="1">
      <c r="A26" s="25"/>
      <c r="B26" s="30"/>
      <c r="C26" s="25" t="s">
        <v>122</v>
      </c>
      <c r="D26" s="30" t="s">
        <v>118</v>
      </c>
      <c r="E26" s="25" t="s">
        <v>224</v>
      </c>
      <c r="F26" s="32" t="s">
        <v>121</v>
      </c>
      <c r="G26" s="25" t="s">
        <v>150</v>
      </c>
      <c r="H26" s="32" t="s">
        <v>121</v>
      </c>
      <c r="I26" s="25" t="s">
        <v>266</v>
      </c>
      <c r="J26" s="30" t="s">
        <v>118</v>
      </c>
      <c r="K26" s="25" t="s">
        <v>151</v>
      </c>
      <c r="L26" s="30" t="s">
        <v>127</v>
      </c>
      <c r="M26" s="43"/>
      <c r="N26" s="30"/>
      <c r="Q26" s="19"/>
    </row>
    <row r="27" spans="1:17" ht="17.25" customHeight="1">
      <c r="A27" s="25"/>
      <c r="B27" s="30"/>
      <c r="C27" s="25" t="s">
        <v>152</v>
      </c>
      <c r="D27" s="30" t="s">
        <v>121</v>
      </c>
      <c r="E27" s="48" t="s">
        <v>116</v>
      </c>
      <c r="F27" s="32" t="s">
        <v>121</v>
      </c>
      <c r="G27" s="25" t="s">
        <v>156</v>
      </c>
      <c r="H27" s="32" t="s">
        <v>121</v>
      </c>
      <c r="I27" s="25" t="s">
        <v>214</v>
      </c>
      <c r="J27" s="30" t="s">
        <v>121</v>
      </c>
      <c r="K27" s="25" t="s">
        <v>234</v>
      </c>
      <c r="L27" s="30" t="s">
        <v>131</v>
      </c>
      <c r="M27" s="43"/>
      <c r="N27" s="30"/>
      <c r="Q27" s="19"/>
    </row>
    <row r="28" spans="1:17" ht="17.25" customHeight="1">
      <c r="A28" s="25"/>
      <c r="B28" s="30"/>
      <c r="C28" s="25" t="s">
        <v>275</v>
      </c>
      <c r="D28" s="32" t="s">
        <v>121</v>
      </c>
      <c r="E28" s="25" t="s">
        <v>261</v>
      </c>
      <c r="F28" s="30" t="s">
        <v>217</v>
      </c>
      <c r="G28" s="25" t="s">
        <v>178</v>
      </c>
      <c r="H28" s="30" t="s">
        <v>121</v>
      </c>
      <c r="I28" s="25" t="s">
        <v>226</v>
      </c>
      <c r="J28" s="30" t="s">
        <v>121</v>
      </c>
      <c r="K28" s="25" t="s">
        <v>235</v>
      </c>
      <c r="L28" s="32" t="s">
        <v>146</v>
      </c>
      <c r="M28" s="43"/>
      <c r="N28" s="30"/>
      <c r="Q28" s="19"/>
    </row>
    <row r="29" spans="1:17" ht="17.25" customHeight="1">
      <c r="A29" s="25"/>
      <c r="B29" s="30"/>
      <c r="C29" s="25" t="s">
        <v>158</v>
      </c>
      <c r="D29" s="30" t="s">
        <v>265</v>
      </c>
      <c r="E29" s="25" t="s">
        <v>163</v>
      </c>
      <c r="F29" s="30">
        <v>1</v>
      </c>
      <c r="G29" s="25" t="s">
        <v>158</v>
      </c>
      <c r="H29" s="32" t="s">
        <v>154</v>
      </c>
      <c r="I29" s="25" t="s">
        <v>218</v>
      </c>
      <c r="J29" s="30">
        <v>1</v>
      </c>
      <c r="K29" s="25" t="s">
        <v>157</v>
      </c>
      <c r="L29" s="30" t="s">
        <v>127</v>
      </c>
      <c r="M29" s="43"/>
      <c r="N29" s="30"/>
      <c r="Q29" s="19"/>
    </row>
    <row r="30" spans="1:17" ht="17.25" customHeight="1">
      <c r="A30" s="25"/>
      <c r="B30" s="30"/>
      <c r="C30" s="25" t="s">
        <v>117</v>
      </c>
      <c r="D30" s="30" t="s">
        <v>118</v>
      </c>
      <c r="E30" s="25" t="s">
        <v>117</v>
      </c>
      <c r="F30" s="30" t="s">
        <v>118</v>
      </c>
      <c r="G30" s="25" t="s">
        <v>117</v>
      </c>
      <c r="H30" s="32" t="s">
        <v>118</v>
      </c>
      <c r="I30" s="25" t="s">
        <v>117</v>
      </c>
      <c r="J30" s="30" t="s">
        <v>121</v>
      </c>
      <c r="K30" s="25" t="s">
        <v>236</v>
      </c>
      <c r="L30" s="30" t="s">
        <v>148</v>
      </c>
      <c r="M30" s="43"/>
      <c r="N30" s="30"/>
      <c r="Q30" s="19"/>
    </row>
    <row r="31" spans="1:17" ht="17.25" customHeight="1">
      <c r="A31" s="25"/>
      <c r="B31" s="30"/>
      <c r="C31" s="25"/>
      <c r="D31" s="30"/>
      <c r="E31" s="25"/>
      <c r="F31" s="30"/>
      <c r="G31" s="25"/>
      <c r="H31" s="30"/>
      <c r="I31" s="49"/>
      <c r="J31" s="49"/>
      <c r="K31" s="25" t="s">
        <v>130</v>
      </c>
      <c r="L31" s="30" t="s">
        <v>131</v>
      </c>
      <c r="M31" s="43"/>
      <c r="N31" s="30"/>
      <c r="Q31" s="19"/>
    </row>
    <row r="32" spans="1:17" ht="17.25" customHeight="1">
      <c r="A32" s="26"/>
      <c r="B32" s="43"/>
      <c r="C32" s="26"/>
      <c r="D32" s="31"/>
      <c r="E32" s="26"/>
      <c r="F32" s="31"/>
      <c r="G32" s="43"/>
      <c r="H32" s="43"/>
      <c r="I32" s="26"/>
      <c r="J32" s="43"/>
      <c r="K32" s="26"/>
      <c r="L32" s="43"/>
      <c r="M32" s="26"/>
      <c r="N32" s="31"/>
      <c r="Q32" s="19"/>
    </row>
    <row r="33" spans="1:14" ht="15">
      <c r="A33" s="22">
        <f>M24+1</f>
        <v>42568</v>
      </c>
      <c r="B33" s="23"/>
      <c r="C33" s="22">
        <f>A33+1</f>
        <v>42569</v>
      </c>
      <c r="D33" s="23">
        <f>IF(L24+1&lt;24,L24+1,1)</f>
        <v>12</v>
      </c>
      <c r="E33" s="22">
        <f aca="true" t="shared" si="2" ref="E33:M33">C33+1</f>
        <v>42570</v>
      </c>
      <c r="F33" s="23">
        <f>IF(D33+1&lt;24,D33+1,1)</f>
        <v>13</v>
      </c>
      <c r="G33" s="22">
        <f t="shared" si="2"/>
        <v>42571</v>
      </c>
      <c r="H33" s="23">
        <f>IF(F33+1&lt;24,F33+1,1)</f>
        <v>14</v>
      </c>
      <c r="I33" s="22">
        <f t="shared" si="2"/>
        <v>42572</v>
      </c>
      <c r="J33" s="23">
        <f>IF(H33+1&lt;24,H33+1,1)</f>
        <v>15</v>
      </c>
      <c r="K33" s="22">
        <f t="shared" si="2"/>
        <v>42573</v>
      </c>
      <c r="L33" s="23">
        <f>IF(J33+1&lt;24,J33+1,1)</f>
        <v>16</v>
      </c>
      <c r="M33" s="22">
        <f t="shared" si="2"/>
        <v>42574</v>
      </c>
      <c r="N33" s="23"/>
    </row>
    <row r="34" spans="1:17" ht="17.25" customHeight="1">
      <c r="A34" s="24"/>
      <c r="B34" s="29"/>
      <c r="C34" s="24" t="s">
        <v>119</v>
      </c>
      <c r="D34" s="29" t="s">
        <v>118</v>
      </c>
      <c r="E34" s="24" t="s">
        <v>140</v>
      </c>
      <c r="F34" s="29" t="s">
        <v>134</v>
      </c>
      <c r="G34" s="24" t="s">
        <v>212</v>
      </c>
      <c r="H34" s="29" t="s">
        <v>134</v>
      </c>
      <c r="I34" s="24" t="s">
        <v>259</v>
      </c>
      <c r="J34" s="29"/>
      <c r="K34" s="24" t="s">
        <v>173</v>
      </c>
      <c r="L34" s="29" t="s">
        <v>174</v>
      </c>
      <c r="M34" s="24"/>
      <c r="N34" s="29"/>
      <c r="Q34" s="19"/>
    </row>
    <row r="35" spans="1:17" ht="17.25" customHeight="1">
      <c r="A35" s="25"/>
      <c r="B35" s="30"/>
      <c r="C35" s="25" t="s">
        <v>120</v>
      </c>
      <c r="D35" s="30" t="s">
        <v>121</v>
      </c>
      <c r="E35" s="25" t="s">
        <v>138</v>
      </c>
      <c r="F35" s="30"/>
      <c r="G35" s="25" t="s">
        <v>213</v>
      </c>
      <c r="H35" s="32" t="s">
        <v>118</v>
      </c>
      <c r="I35" s="24" t="s">
        <v>208</v>
      </c>
      <c r="J35" s="29"/>
      <c r="K35" s="25" t="s">
        <v>175</v>
      </c>
      <c r="L35" s="30" t="s">
        <v>176</v>
      </c>
      <c r="M35" s="25"/>
      <c r="N35" s="30"/>
      <c r="Q35" s="19"/>
    </row>
    <row r="36" spans="1:17" ht="17.25" customHeight="1">
      <c r="A36" s="25"/>
      <c r="B36" s="30"/>
      <c r="C36" s="25" t="s">
        <v>122</v>
      </c>
      <c r="D36" s="30" t="s">
        <v>118</v>
      </c>
      <c r="E36" s="25" t="s">
        <v>139</v>
      </c>
      <c r="F36" s="30" t="s">
        <v>127</v>
      </c>
      <c r="G36" s="25" t="s">
        <v>214</v>
      </c>
      <c r="H36" s="32" t="s">
        <v>121</v>
      </c>
      <c r="I36" s="25" t="s">
        <v>150</v>
      </c>
      <c r="J36" s="30"/>
      <c r="K36" s="25" t="s">
        <v>177</v>
      </c>
      <c r="L36" s="32"/>
      <c r="M36" s="25"/>
      <c r="N36" s="30"/>
      <c r="Q36" s="19"/>
    </row>
    <row r="37" spans="1:17" ht="17.25" customHeight="1">
      <c r="A37" s="25"/>
      <c r="B37" s="30"/>
      <c r="C37" s="25" t="s">
        <v>123</v>
      </c>
      <c r="D37" s="32" t="s">
        <v>121</v>
      </c>
      <c r="E37" s="25" t="s">
        <v>238</v>
      </c>
      <c r="F37" s="30" t="s">
        <v>127</v>
      </c>
      <c r="G37" s="25" t="s">
        <v>147</v>
      </c>
      <c r="H37" s="30" t="s">
        <v>121</v>
      </c>
      <c r="I37" s="25" t="s">
        <v>203</v>
      </c>
      <c r="J37" s="30" t="s">
        <v>121</v>
      </c>
      <c r="K37" s="25" t="s">
        <v>133</v>
      </c>
      <c r="L37" s="32" t="s">
        <v>121</v>
      </c>
      <c r="M37" s="25"/>
      <c r="N37" s="30"/>
      <c r="Q37" s="19"/>
    </row>
    <row r="38" spans="1:17" ht="17.25" customHeight="1">
      <c r="A38" s="25"/>
      <c r="B38" s="30"/>
      <c r="C38" s="25" t="s">
        <v>162</v>
      </c>
      <c r="D38" s="30" t="s">
        <v>121</v>
      </c>
      <c r="E38" s="25" t="s">
        <v>130</v>
      </c>
      <c r="F38" s="30" t="s">
        <v>131</v>
      </c>
      <c r="G38" s="25" t="s">
        <v>163</v>
      </c>
      <c r="H38" s="30"/>
      <c r="I38" s="25" t="s">
        <v>116</v>
      </c>
      <c r="J38" s="30" t="s">
        <v>121</v>
      </c>
      <c r="K38" s="25" t="s">
        <v>179</v>
      </c>
      <c r="L38" s="30" t="s">
        <v>121</v>
      </c>
      <c r="M38" s="25"/>
      <c r="N38" s="30"/>
      <c r="Q38" s="19"/>
    </row>
    <row r="39" spans="1:17" ht="17.25" customHeight="1">
      <c r="A39" s="25"/>
      <c r="B39" s="30"/>
      <c r="C39" s="25" t="s">
        <v>114</v>
      </c>
      <c r="D39" s="30"/>
      <c r="E39" s="25" t="s">
        <v>132</v>
      </c>
      <c r="F39" s="30">
        <v>1</v>
      </c>
      <c r="G39" s="25" t="s">
        <v>117</v>
      </c>
      <c r="H39" s="30" t="s">
        <v>118</v>
      </c>
      <c r="I39" s="25" t="s">
        <v>190</v>
      </c>
      <c r="J39" s="30" t="s">
        <v>121</v>
      </c>
      <c r="K39" s="25" t="s">
        <v>117</v>
      </c>
      <c r="L39" s="30" t="s">
        <v>118</v>
      </c>
      <c r="M39" s="40"/>
      <c r="N39" s="30"/>
      <c r="Q39" s="19"/>
    </row>
    <row r="40" spans="1:17" ht="17.25" customHeight="1">
      <c r="A40" s="25"/>
      <c r="B40" s="30"/>
      <c r="C40" s="25" t="s">
        <v>117</v>
      </c>
      <c r="D40" s="30" t="s">
        <v>118</v>
      </c>
      <c r="E40" s="25"/>
      <c r="F40" s="30"/>
      <c r="G40" s="43"/>
      <c r="H40" s="43"/>
      <c r="I40" s="25" t="s">
        <v>209</v>
      </c>
      <c r="J40" s="30" t="s">
        <v>121</v>
      </c>
      <c r="K40" s="25"/>
      <c r="L40" s="30"/>
      <c r="M40" s="25"/>
      <c r="N40" s="30"/>
      <c r="Q40" s="19"/>
    </row>
    <row r="41" spans="1:17" ht="17.25" customHeight="1">
      <c r="A41" s="26"/>
      <c r="B41" s="31"/>
      <c r="C41" s="26"/>
      <c r="D41" s="31"/>
      <c r="E41" s="26"/>
      <c r="F41" s="43"/>
      <c r="G41" s="26"/>
      <c r="H41" s="43"/>
      <c r="I41" s="49" t="s">
        <v>117</v>
      </c>
      <c r="J41" s="49" t="s">
        <v>118</v>
      </c>
      <c r="K41" s="26"/>
      <c r="L41" s="31"/>
      <c r="M41" s="26"/>
      <c r="N41" s="31"/>
      <c r="Q41" s="19"/>
    </row>
    <row r="42" spans="1:14" ht="15">
      <c r="A42" s="22">
        <f>M33+1</f>
        <v>42575</v>
      </c>
      <c r="B42" s="23"/>
      <c r="C42" s="22">
        <f>A42+1</f>
        <v>42576</v>
      </c>
      <c r="D42" s="23">
        <f>IF(L33+1&lt;24,L33+1,1)</f>
        <v>17</v>
      </c>
      <c r="E42" s="22">
        <f>C42+1</f>
        <v>42577</v>
      </c>
      <c r="F42" s="23">
        <f>IF(D42+1&lt;24,D42+1,1)</f>
        <v>18</v>
      </c>
      <c r="G42" s="22">
        <f>E42+1</f>
        <v>42578</v>
      </c>
      <c r="H42" s="23">
        <f>IF(F42+1&lt;24,F42+1,1)</f>
        <v>19</v>
      </c>
      <c r="I42" s="27">
        <f>G42+1</f>
        <v>42579</v>
      </c>
      <c r="J42" s="23">
        <f>IF(H42+1&lt;24,H42+1,1)</f>
        <v>20</v>
      </c>
      <c r="K42" s="22">
        <f>I42+1</f>
        <v>42580</v>
      </c>
      <c r="L42" s="23">
        <f>IF(J42+1&lt;24,J42+1,1)</f>
        <v>21</v>
      </c>
      <c r="M42" s="22">
        <f>K42+1</f>
        <v>42581</v>
      </c>
      <c r="N42" s="23"/>
    </row>
    <row r="43" spans="1:17" ht="17.25" customHeight="1">
      <c r="A43" s="24"/>
      <c r="B43" s="29"/>
      <c r="C43" s="25" t="s">
        <v>180</v>
      </c>
      <c r="D43" s="49"/>
      <c r="E43" s="49" t="s">
        <v>260</v>
      </c>
      <c r="F43" s="49" t="s">
        <v>142</v>
      </c>
      <c r="G43" s="29" t="s">
        <v>164</v>
      </c>
      <c r="H43" s="29" t="s">
        <v>165</v>
      </c>
      <c r="I43" s="93" t="s">
        <v>202</v>
      </c>
      <c r="J43" s="29" t="s">
        <v>134</v>
      </c>
      <c r="K43" s="25" t="s">
        <v>227</v>
      </c>
      <c r="L43" s="49" t="s">
        <v>134</v>
      </c>
      <c r="M43" s="24"/>
      <c r="N43" s="29"/>
      <c r="Q43" s="19"/>
    </row>
    <row r="44" spans="1:17" ht="17.25" customHeight="1">
      <c r="A44" s="25"/>
      <c r="B44" s="30"/>
      <c r="C44" s="25" t="s">
        <v>181</v>
      </c>
      <c r="D44" s="49" t="s">
        <v>154</v>
      </c>
      <c r="E44" s="49" t="s">
        <v>220</v>
      </c>
      <c r="F44" s="49" t="s">
        <v>121</v>
      </c>
      <c r="G44" s="30" t="s">
        <v>166</v>
      </c>
      <c r="H44" s="30" t="s">
        <v>127</v>
      </c>
      <c r="I44" s="25" t="s">
        <v>150</v>
      </c>
      <c r="J44" s="30" t="s">
        <v>121</v>
      </c>
      <c r="K44" s="25" t="s">
        <v>228</v>
      </c>
      <c r="L44" s="49" t="s">
        <v>118</v>
      </c>
      <c r="M44" s="25"/>
      <c r="N44" s="30"/>
      <c r="Q44" s="19"/>
    </row>
    <row r="45" spans="1:17" ht="17.25" customHeight="1">
      <c r="A45" s="25"/>
      <c r="B45" s="30"/>
      <c r="C45" s="25" t="s">
        <v>182</v>
      </c>
      <c r="D45" s="49" t="s">
        <v>118</v>
      </c>
      <c r="E45" s="49" t="s">
        <v>161</v>
      </c>
      <c r="F45" s="49" t="s">
        <v>127</v>
      </c>
      <c r="G45" s="30" t="s">
        <v>273</v>
      </c>
      <c r="H45" s="30" t="s">
        <v>127</v>
      </c>
      <c r="I45" s="25" t="s">
        <v>203</v>
      </c>
      <c r="J45" s="30"/>
      <c r="K45" s="25" t="s">
        <v>229</v>
      </c>
      <c r="L45" s="49" t="s">
        <v>121</v>
      </c>
      <c r="M45" s="25"/>
      <c r="N45" s="30"/>
      <c r="Q45" s="19"/>
    </row>
    <row r="46" spans="1:17" ht="17.25" customHeight="1">
      <c r="A46" s="25"/>
      <c r="B46" s="30"/>
      <c r="C46" s="25" t="s">
        <v>183</v>
      </c>
      <c r="D46" s="49" t="s">
        <v>184</v>
      </c>
      <c r="E46" s="49" t="s">
        <v>221</v>
      </c>
      <c r="F46" s="49" t="s">
        <v>127</v>
      </c>
      <c r="G46" s="30" t="s">
        <v>204</v>
      </c>
      <c r="H46" s="30" t="s">
        <v>127</v>
      </c>
      <c r="I46" s="25" t="s">
        <v>216</v>
      </c>
      <c r="J46" s="32" t="s">
        <v>121</v>
      </c>
      <c r="K46" s="25" t="s">
        <v>157</v>
      </c>
      <c r="L46" s="49" t="s">
        <v>121</v>
      </c>
      <c r="M46" s="25"/>
      <c r="N46" s="30"/>
      <c r="Q46" s="19"/>
    </row>
    <row r="47" spans="1:17" ht="17.25" customHeight="1">
      <c r="A47" s="25"/>
      <c r="B47" s="30"/>
      <c r="C47" s="25" t="s">
        <v>115</v>
      </c>
      <c r="D47" s="30" t="s">
        <v>118</v>
      </c>
      <c r="E47" s="49" t="s">
        <v>132</v>
      </c>
      <c r="F47" s="49" t="s">
        <v>148</v>
      </c>
      <c r="G47" s="30" t="s">
        <v>132</v>
      </c>
      <c r="H47" s="30">
        <v>1</v>
      </c>
      <c r="I47" s="25" t="s">
        <v>147</v>
      </c>
      <c r="J47" s="30" t="s">
        <v>121</v>
      </c>
      <c r="K47" s="25" t="s">
        <v>230</v>
      </c>
      <c r="L47" s="30">
        <v>2</v>
      </c>
      <c r="M47" s="25"/>
      <c r="N47" s="30"/>
      <c r="Q47" s="19"/>
    </row>
    <row r="48" spans="1:17" ht="17.25" customHeight="1">
      <c r="A48" s="25"/>
      <c r="B48" s="30"/>
      <c r="C48" s="25" t="s">
        <v>185</v>
      </c>
      <c r="D48" s="30" t="s">
        <v>121</v>
      </c>
      <c r="E48" s="49" t="s">
        <v>130</v>
      </c>
      <c r="F48" s="49" t="s">
        <v>131</v>
      </c>
      <c r="G48" s="30" t="s">
        <v>130</v>
      </c>
      <c r="H48" s="30" t="s">
        <v>131</v>
      </c>
      <c r="I48" s="25" t="s">
        <v>158</v>
      </c>
      <c r="J48" s="30">
        <v>1</v>
      </c>
      <c r="K48" s="25" t="s">
        <v>117</v>
      </c>
      <c r="L48" s="30" t="s">
        <v>118</v>
      </c>
      <c r="M48" s="25"/>
      <c r="N48" s="30"/>
      <c r="Q48" s="19"/>
    </row>
    <row r="49" spans="1:17" ht="17.25" customHeight="1">
      <c r="A49" s="25"/>
      <c r="B49" s="30"/>
      <c r="C49" s="25" t="s">
        <v>117</v>
      </c>
      <c r="D49" s="30" t="s">
        <v>118</v>
      </c>
      <c r="E49" s="25"/>
      <c r="F49" s="30"/>
      <c r="G49" s="25"/>
      <c r="H49" s="30"/>
      <c r="I49" s="92" t="s">
        <v>117</v>
      </c>
      <c r="J49" s="49" t="s">
        <v>118</v>
      </c>
      <c r="K49" s="25"/>
      <c r="L49" s="30"/>
      <c r="M49" s="25"/>
      <c r="N49" s="30"/>
      <c r="Q49" s="19"/>
    </row>
    <row r="50" spans="1:17" ht="17.25" customHeight="1">
      <c r="A50" s="26"/>
      <c r="B50" s="31"/>
      <c r="C50" s="26"/>
      <c r="D50" s="31"/>
      <c r="E50" s="26"/>
      <c r="F50" s="31"/>
      <c r="G50" s="26"/>
      <c r="H50" s="31"/>
      <c r="I50" s="26"/>
      <c r="J50" s="31"/>
      <c r="K50" s="26"/>
      <c r="L50" s="31"/>
      <c r="M50" s="26"/>
      <c r="N50" s="31"/>
      <c r="Q50" s="19"/>
    </row>
    <row r="51" spans="1:14" ht="15">
      <c r="A51" s="22">
        <f>M42+1</f>
        <v>42582</v>
      </c>
      <c r="B51" s="23"/>
      <c r="C51" s="22">
        <f>A51+1</f>
        <v>42583</v>
      </c>
      <c r="D51" s="23">
        <f>IF(L42+1&lt;24,L42+1,1)</f>
        <v>22</v>
      </c>
      <c r="E51" s="22">
        <f aca="true" t="shared" si="3" ref="E51:M51">C51+1</f>
        <v>42584</v>
      </c>
      <c r="F51" s="23">
        <f>IF(D51+1&lt;24,D51+1,1)</f>
        <v>23</v>
      </c>
      <c r="G51" s="22">
        <f t="shared" si="3"/>
        <v>42585</v>
      </c>
      <c r="H51" s="23">
        <f>IF(F51+1&lt;24,F51+1,1)</f>
        <v>1</v>
      </c>
      <c r="I51" s="27">
        <f t="shared" si="3"/>
        <v>42586</v>
      </c>
      <c r="J51" s="23">
        <f>IF(H51+1&lt;24,H51+1,1)</f>
        <v>2</v>
      </c>
      <c r="K51" s="22">
        <f t="shared" si="3"/>
        <v>42587</v>
      </c>
      <c r="L51" s="23">
        <f>IF(J51+1&lt;24,J51+1,1)</f>
        <v>3</v>
      </c>
      <c r="M51" s="22">
        <f t="shared" si="3"/>
        <v>42588</v>
      </c>
      <c r="N51" s="23"/>
    </row>
    <row r="52" spans="1:17" ht="17.25" customHeight="1">
      <c r="A52" s="24"/>
      <c r="B52" s="29"/>
      <c r="C52" s="24" t="s">
        <v>198</v>
      </c>
      <c r="D52" s="29" t="s">
        <v>118</v>
      </c>
      <c r="E52" s="24" t="s">
        <v>215</v>
      </c>
      <c r="F52" s="29" t="s">
        <v>134</v>
      </c>
      <c r="G52" s="24" t="s">
        <v>263</v>
      </c>
      <c r="H52" s="78" t="s">
        <v>176</v>
      </c>
      <c r="I52" s="24" t="s">
        <v>175</v>
      </c>
      <c r="J52" s="29" t="s">
        <v>134</v>
      </c>
      <c r="K52" s="66" t="s">
        <v>205</v>
      </c>
      <c r="L52" s="29" t="s">
        <v>134</v>
      </c>
      <c r="M52" s="24"/>
      <c r="N52" s="29"/>
      <c r="Q52" s="19"/>
    </row>
    <row r="53" spans="1:17" ht="17.25" customHeight="1">
      <c r="A53" s="25"/>
      <c r="B53" s="30"/>
      <c r="C53" s="25" t="s">
        <v>199</v>
      </c>
      <c r="D53" s="32" t="s">
        <v>121</v>
      </c>
      <c r="E53" s="25" t="s">
        <v>150</v>
      </c>
      <c r="F53" s="32" t="s">
        <v>121</v>
      </c>
      <c r="G53" s="25" t="s">
        <v>160</v>
      </c>
      <c r="H53" s="30" t="s">
        <v>121</v>
      </c>
      <c r="I53" s="25" t="s">
        <v>199</v>
      </c>
      <c r="J53" s="30" t="s">
        <v>121</v>
      </c>
      <c r="K53" s="25" t="s">
        <v>199</v>
      </c>
      <c r="L53" s="30" t="s">
        <v>121</v>
      </c>
      <c r="M53" s="25"/>
      <c r="N53" s="30"/>
      <c r="Q53" s="19"/>
    </row>
    <row r="54" spans="1:17" ht="17.25" customHeight="1">
      <c r="A54" s="25"/>
      <c r="B54" s="32"/>
      <c r="C54" s="25" t="s">
        <v>200</v>
      </c>
      <c r="D54" s="30" t="s">
        <v>121</v>
      </c>
      <c r="E54" s="25" t="s">
        <v>249</v>
      </c>
      <c r="F54" s="32" t="s">
        <v>121</v>
      </c>
      <c r="G54" s="25" t="s">
        <v>262</v>
      </c>
      <c r="H54" s="32" t="s">
        <v>121</v>
      </c>
      <c r="I54" s="25" t="s">
        <v>272</v>
      </c>
      <c r="J54" s="30" t="s">
        <v>121</v>
      </c>
      <c r="K54" s="25" t="s">
        <v>206</v>
      </c>
      <c r="L54" s="30" t="s">
        <v>222</v>
      </c>
      <c r="M54" s="25"/>
      <c r="N54" s="30"/>
      <c r="Q54" s="19"/>
    </row>
    <row r="55" spans="1:17" ht="17.25" customHeight="1">
      <c r="A55" s="25"/>
      <c r="B55" s="32"/>
      <c r="C55" s="25" t="s">
        <v>178</v>
      </c>
      <c r="D55" s="32" t="s">
        <v>121</v>
      </c>
      <c r="E55" s="25" t="s">
        <v>133</v>
      </c>
      <c r="F55" s="32" t="s">
        <v>121</v>
      </c>
      <c r="G55" s="25" t="s">
        <v>238</v>
      </c>
      <c r="H55" s="30" t="s">
        <v>121</v>
      </c>
      <c r="I55" s="25" t="s">
        <v>152</v>
      </c>
      <c r="J55" s="30" t="s">
        <v>121</v>
      </c>
      <c r="K55" s="25" t="s">
        <v>116</v>
      </c>
      <c r="L55" s="32" t="s">
        <v>121</v>
      </c>
      <c r="M55" s="25"/>
      <c r="N55" s="30"/>
      <c r="Q55" s="19"/>
    </row>
    <row r="56" spans="1:17" ht="17.25" customHeight="1">
      <c r="A56" s="25"/>
      <c r="B56" s="30"/>
      <c r="C56" s="25" t="s">
        <v>130</v>
      </c>
      <c r="D56" s="30" t="s">
        <v>118</v>
      </c>
      <c r="E56" s="25" t="s">
        <v>218</v>
      </c>
      <c r="F56" s="30"/>
      <c r="G56" s="25" t="s">
        <v>163</v>
      </c>
      <c r="H56" s="30" t="s">
        <v>154</v>
      </c>
      <c r="I56" s="25" t="s">
        <v>218</v>
      </c>
      <c r="J56" s="30">
        <v>1</v>
      </c>
      <c r="K56" s="25" t="s">
        <v>204</v>
      </c>
      <c r="L56" s="30" t="s">
        <v>222</v>
      </c>
      <c r="M56" s="25"/>
      <c r="N56" s="30"/>
      <c r="Q56" s="19"/>
    </row>
    <row r="57" spans="1:17" ht="17.25" customHeight="1">
      <c r="A57" s="25"/>
      <c r="B57" s="30"/>
      <c r="C57" s="25"/>
      <c r="D57" s="49"/>
      <c r="E57" s="25" t="s">
        <v>117</v>
      </c>
      <c r="F57" s="30" t="s">
        <v>118</v>
      </c>
      <c r="G57" s="25" t="s">
        <v>117</v>
      </c>
      <c r="H57" s="30" t="s">
        <v>118</v>
      </c>
      <c r="I57" s="25" t="s">
        <v>117</v>
      </c>
      <c r="J57" s="30" t="s">
        <v>121</v>
      </c>
      <c r="K57" s="25" t="s">
        <v>158</v>
      </c>
      <c r="L57" s="30">
        <v>1</v>
      </c>
      <c r="M57" s="25"/>
      <c r="N57" s="30"/>
      <c r="Q57" s="19"/>
    </row>
    <row r="58" spans="1:17" ht="17.25" customHeight="1">
      <c r="A58" s="25"/>
      <c r="B58" s="30"/>
      <c r="C58" s="25"/>
      <c r="D58" s="30"/>
      <c r="E58" s="49"/>
      <c r="F58" s="49"/>
      <c r="G58" s="25"/>
      <c r="H58" s="30"/>
      <c r="I58" s="49"/>
      <c r="J58" s="49"/>
      <c r="K58" s="25"/>
      <c r="L58" s="30"/>
      <c r="M58" s="25"/>
      <c r="N58" s="30"/>
      <c r="Q58" s="19"/>
    </row>
    <row r="59" spans="1:17" ht="17.25" customHeight="1">
      <c r="A59" s="26"/>
      <c r="B59" s="31"/>
      <c r="C59" s="26"/>
      <c r="D59" s="31"/>
      <c r="E59" s="26"/>
      <c r="F59" s="31"/>
      <c r="G59" s="79"/>
      <c r="H59" s="79"/>
      <c r="I59" s="26"/>
      <c r="J59" s="31"/>
      <c r="K59" s="26"/>
      <c r="L59" s="31"/>
      <c r="M59" s="26"/>
      <c r="N59" s="31"/>
      <c r="Q59" s="19"/>
    </row>
    <row r="60" spans="1:14" ht="15">
      <c r="A60" s="22">
        <f>M51+1</f>
        <v>42589</v>
      </c>
      <c r="B60" s="23"/>
      <c r="C60" s="22">
        <f>A60+1</f>
        <v>42590</v>
      </c>
      <c r="D60" s="23">
        <f>IF(L51+1&lt;24,L51+1,1)</f>
        <v>4</v>
      </c>
      <c r="E60" s="22">
        <f aca="true" t="shared" si="4" ref="E60:M60">C60+1</f>
        <v>42591</v>
      </c>
      <c r="F60" s="23">
        <f>IF(D60+1&lt;24,D60+1,1)</f>
        <v>5</v>
      </c>
      <c r="G60" s="22">
        <f t="shared" si="4"/>
        <v>42592</v>
      </c>
      <c r="H60" s="23">
        <f>IF(F60+1&lt;24,F60+1,1)</f>
        <v>6</v>
      </c>
      <c r="I60" s="27">
        <f t="shared" si="4"/>
        <v>42593</v>
      </c>
      <c r="J60" s="23">
        <f>IF(H60+1&lt;24,H60+1,1)</f>
        <v>7</v>
      </c>
      <c r="K60" s="22">
        <f t="shared" si="4"/>
        <v>42594</v>
      </c>
      <c r="L60" s="23">
        <f>IF(J60+1&lt;24,J60+1,1)</f>
        <v>8</v>
      </c>
      <c r="M60" s="22">
        <f t="shared" si="4"/>
        <v>42595</v>
      </c>
      <c r="N60" s="23"/>
    </row>
    <row r="61" spans="1:17" ht="17.25" customHeight="1">
      <c r="A61" s="24"/>
      <c r="B61" s="29"/>
      <c r="C61" s="24" t="s">
        <v>268</v>
      </c>
      <c r="D61" s="29" t="s">
        <v>118</v>
      </c>
      <c r="E61" s="24" t="s">
        <v>237</v>
      </c>
      <c r="F61" s="78" t="s">
        <v>134</v>
      </c>
      <c r="G61" s="24" t="s">
        <v>193</v>
      </c>
      <c r="H61" s="29" t="s">
        <v>165</v>
      </c>
      <c r="I61" s="24" t="s">
        <v>141</v>
      </c>
      <c r="J61" s="29" t="s">
        <v>142</v>
      </c>
      <c r="K61" s="24" t="s">
        <v>168</v>
      </c>
      <c r="L61" s="29"/>
      <c r="M61" s="24"/>
      <c r="N61" s="29"/>
      <c r="Q61" s="19"/>
    </row>
    <row r="62" spans="1:17" ht="17.25" customHeight="1">
      <c r="A62" s="25"/>
      <c r="B62" s="30"/>
      <c r="C62" s="25" t="s">
        <v>269</v>
      </c>
      <c r="D62" s="32" t="s">
        <v>121</v>
      </c>
      <c r="E62" s="25" t="s">
        <v>150</v>
      </c>
      <c r="F62" s="30" t="s">
        <v>121</v>
      </c>
      <c r="G62" s="25" t="s">
        <v>188</v>
      </c>
      <c r="H62" s="30" t="s">
        <v>189</v>
      </c>
      <c r="I62" s="25" t="s">
        <v>143</v>
      </c>
      <c r="J62" s="30" t="s">
        <v>127</v>
      </c>
      <c r="K62" s="25" t="s">
        <v>169</v>
      </c>
      <c r="L62" s="30" t="s">
        <v>134</v>
      </c>
      <c r="M62" s="25"/>
      <c r="N62" s="30"/>
      <c r="Q62" s="19"/>
    </row>
    <row r="63" spans="1:17" ht="17.25" customHeight="1">
      <c r="A63" s="25"/>
      <c r="B63" s="30"/>
      <c r="C63" s="25" t="s">
        <v>216</v>
      </c>
      <c r="D63" s="30" t="s">
        <v>121</v>
      </c>
      <c r="E63" s="25" t="s">
        <v>151</v>
      </c>
      <c r="F63" s="32" t="s">
        <v>121</v>
      </c>
      <c r="G63" s="25" t="s">
        <v>190</v>
      </c>
      <c r="H63" s="30" t="s">
        <v>127</v>
      </c>
      <c r="I63" s="25" t="s">
        <v>144</v>
      </c>
      <c r="J63" s="30" t="s">
        <v>127</v>
      </c>
      <c r="K63" s="25" t="s">
        <v>170</v>
      </c>
      <c r="L63" s="32" t="s">
        <v>121</v>
      </c>
      <c r="M63" s="25"/>
      <c r="N63" s="30"/>
      <c r="Q63" s="19"/>
    </row>
    <row r="64" spans="1:17" ht="17.25" customHeight="1">
      <c r="A64" s="25"/>
      <c r="B64" s="30"/>
      <c r="C64" s="25" t="s">
        <v>201</v>
      </c>
      <c r="D64" s="32" t="s">
        <v>121</v>
      </c>
      <c r="E64" s="25" t="s">
        <v>204</v>
      </c>
      <c r="F64" s="30" t="s">
        <v>121</v>
      </c>
      <c r="G64" s="25" t="s">
        <v>245</v>
      </c>
      <c r="H64" s="30" t="s">
        <v>254</v>
      </c>
      <c r="I64" s="25" t="s">
        <v>145</v>
      </c>
      <c r="J64" s="30" t="s">
        <v>146</v>
      </c>
      <c r="K64" s="25" t="s">
        <v>171</v>
      </c>
      <c r="L64" s="32" t="s">
        <v>118</v>
      </c>
      <c r="M64" s="25"/>
      <c r="N64" s="30"/>
      <c r="Q64" s="19"/>
    </row>
    <row r="65" spans="1:17" ht="17.25" customHeight="1">
      <c r="A65" s="25"/>
      <c r="B65" s="30"/>
      <c r="C65" s="25" t="s">
        <v>158</v>
      </c>
      <c r="D65" s="30">
        <v>2</v>
      </c>
      <c r="E65" s="25" t="s">
        <v>137</v>
      </c>
      <c r="F65" s="30"/>
      <c r="G65" s="25" t="s">
        <v>191</v>
      </c>
      <c r="H65" s="30">
        <v>1</v>
      </c>
      <c r="I65" s="25" t="s">
        <v>147</v>
      </c>
      <c r="J65" s="30" t="s">
        <v>127</v>
      </c>
      <c r="K65" s="25" t="s">
        <v>172</v>
      </c>
      <c r="L65" s="30">
        <v>1</v>
      </c>
      <c r="M65" s="25"/>
      <c r="N65" s="30"/>
      <c r="Q65" s="19"/>
    </row>
    <row r="66" spans="1:17" ht="17.25" customHeight="1">
      <c r="A66" s="25"/>
      <c r="B66" s="30"/>
      <c r="C66" s="25" t="s">
        <v>117</v>
      </c>
      <c r="D66" s="30" t="s">
        <v>118</v>
      </c>
      <c r="E66" s="25" t="s">
        <v>117</v>
      </c>
      <c r="F66" s="30" t="s">
        <v>118</v>
      </c>
      <c r="G66" s="25" t="s">
        <v>130</v>
      </c>
      <c r="H66" s="30" t="s">
        <v>192</v>
      </c>
      <c r="I66" s="25" t="s">
        <v>132</v>
      </c>
      <c r="J66" s="30" t="s">
        <v>148</v>
      </c>
      <c r="K66" s="25" t="s">
        <v>133</v>
      </c>
      <c r="L66" s="30" t="s">
        <v>121</v>
      </c>
      <c r="M66" s="25"/>
      <c r="N66" s="30"/>
      <c r="Q66" s="19"/>
    </row>
    <row r="67" spans="1:17" ht="17.25" customHeight="1">
      <c r="A67" s="25"/>
      <c r="B67" s="30"/>
      <c r="C67" s="25"/>
      <c r="D67" s="30"/>
      <c r="E67" s="25"/>
      <c r="F67" s="30"/>
      <c r="G67" s="25"/>
      <c r="H67" s="49"/>
      <c r="I67" s="25" t="s">
        <v>130</v>
      </c>
      <c r="J67" s="30" t="s">
        <v>131</v>
      </c>
      <c r="K67" s="25" t="s">
        <v>130</v>
      </c>
      <c r="L67" s="30" t="s">
        <v>131</v>
      </c>
      <c r="M67" s="25"/>
      <c r="N67" s="30"/>
      <c r="Q67" s="19"/>
    </row>
    <row r="68" spans="1:17" ht="17.25" customHeight="1">
      <c r="A68" s="26"/>
      <c r="B68" s="31"/>
      <c r="C68" s="26"/>
      <c r="D68" s="31"/>
      <c r="E68" s="26"/>
      <c r="F68" s="31"/>
      <c r="G68" s="26"/>
      <c r="H68" s="43"/>
      <c r="I68" s="26"/>
      <c r="J68" s="31"/>
      <c r="K68" s="26"/>
      <c r="L68" s="31"/>
      <c r="M68" s="26"/>
      <c r="N68" s="31"/>
      <c r="Q68" s="19"/>
    </row>
    <row r="69" spans="1:14" ht="15">
      <c r="A69" s="22">
        <f>M60+1</f>
        <v>42596</v>
      </c>
      <c r="B69" s="23"/>
      <c r="C69" s="22">
        <f>A69+1</f>
        <v>42597</v>
      </c>
      <c r="D69" s="23">
        <f>IF(L60+1&lt;24,L60+1,1)</f>
        <v>9</v>
      </c>
      <c r="E69" s="22">
        <f aca="true" t="shared" si="5" ref="E69:M69">C69+1</f>
        <v>42598</v>
      </c>
      <c r="F69" s="23">
        <f>IF(D69+1&lt;24,D69+1,1)</f>
        <v>10</v>
      </c>
      <c r="G69" s="22">
        <f t="shared" si="5"/>
        <v>42599</v>
      </c>
      <c r="H69" s="23">
        <f>IF(F69+1&lt;24,F69+1,1)</f>
        <v>11</v>
      </c>
      <c r="I69" s="22">
        <f t="shared" si="5"/>
        <v>42600</v>
      </c>
      <c r="J69" s="23">
        <f>IF(H69+1&lt;24,H69+1,1)</f>
        <v>12</v>
      </c>
      <c r="K69" s="22">
        <f t="shared" si="5"/>
        <v>42601</v>
      </c>
      <c r="L69" s="23">
        <f>IF(J69+1&lt;24,J69+1,1)</f>
        <v>13</v>
      </c>
      <c r="M69" s="22">
        <f t="shared" si="5"/>
        <v>42602</v>
      </c>
      <c r="N69" s="23"/>
    </row>
    <row r="70" spans="1:17" ht="17.25" customHeight="1">
      <c r="A70" s="24"/>
      <c r="B70" s="29"/>
      <c r="C70" s="25" t="s">
        <v>223</v>
      </c>
      <c r="D70" s="32" t="s">
        <v>134</v>
      </c>
      <c r="E70" s="25" t="s">
        <v>159</v>
      </c>
      <c r="F70" s="32" t="s">
        <v>134</v>
      </c>
      <c r="G70" s="24" t="s">
        <v>212</v>
      </c>
      <c r="H70" s="29" t="s">
        <v>134</v>
      </c>
      <c r="I70" s="24" t="s">
        <v>113</v>
      </c>
      <c r="J70" s="29"/>
      <c r="K70" s="24" t="s">
        <v>173</v>
      </c>
      <c r="L70" s="29" t="s">
        <v>174</v>
      </c>
      <c r="M70" s="24"/>
      <c r="N70" s="29"/>
      <c r="Q70" s="19"/>
    </row>
    <row r="71" spans="1:17" ht="17.25" customHeight="1">
      <c r="A71" s="25"/>
      <c r="B71" s="30"/>
      <c r="C71" s="25" t="s">
        <v>224</v>
      </c>
      <c r="D71" s="32" t="s">
        <v>121</v>
      </c>
      <c r="E71" s="25" t="s">
        <v>160</v>
      </c>
      <c r="F71" s="32" t="s">
        <v>121</v>
      </c>
      <c r="G71" s="25" t="s">
        <v>271</v>
      </c>
      <c r="H71" s="32" t="s">
        <v>118</v>
      </c>
      <c r="I71" s="24" t="s">
        <v>208</v>
      </c>
      <c r="J71" s="29"/>
      <c r="K71" s="25" t="s">
        <v>175</v>
      </c>
      <c r="L71" s="30" t="s">
        <v>176</v>
      </c>
      <c r="M71" s="25"/>
      <c r="N71" s="30"/>
      <c r="Q71" s="19"/>
    </row>
    <row r="72" spans="1:17" ht="17.25" customHeight="1">
      <c r="A72" s="25"/>
      <c r="B72" s="30"/>
      <c r="C72" s="48" t="s">
        <v>116</v>
      </c>
      <c r="D72" s="32" t="s">
        <v>121</v>
      </c>
      <c r="E72" s="48" t="s">
        <v>161</v>
      </c>
      <c r="F72" s="32" t="s">
        <v>121</v>
      </c>
      <c r="G72" s="25" t="s">
        <v>214</v>
      </c>
      <c r="H72" s="32" t="s">
        <v>121</v>
      </c>
      <c r="I72" s="25" t="s">
        <v>270</v>
      </c>
      <c r="J72" s="32">
        <v>42371</v>
      </c>
      <c r="K72" s="25" t="s">
        <v>177</v>
      </c>
      <c r="L72" s="32"/>
      <c r="M72" s="25"/>
      <c r="N72" s="30"/>
      <c r="Q72" s="19"/>
    </row>
    <row r="73" spans="1:17" ht="17.25" customHeight="1">
      <c r="A73" s="25"/>
      <c r="B73" s="30"/>
      <c r="C73" s="25" t="s">
        <v>261</v>
      </c>
      <c r="D73" s="30" t="s">
        <v>217</v>
      </c>
      <c r="E73" s="25" t="s">
        <v>162</v>
      </c>
      <c r="F73" s="30" t="s">
        <v>121</v>
      </c>
      <c r="G73" s="25" t="s">
        <v>147</v>
      </c>
      <c r="H73" s="30" t="s">
        <v>121</v>
      </c>
      <c r="I73" s="25" t="s">
        <v>213</v>
      </c>
      <c r="J73" s="30" t="s">
        <v>121</v>
      </c>
      <c r="K73" s="25" t="s">
        <v>178</v>
      </c>
      <c r="L73" s="32" t="s">
        <v>121</v>
      </c>
      <c r="M73" s="25"/>
      <c r="N73" s="32"/>
      <c r="Q73" s="19"/>
    </row>
    <row r="74" spans="1:17" ht="17.25" customHeight="1">
      <c r="A74" s="25"/>
      <c r="B74" s="30"/>
      <c r="C74" s="25" t="s">
        <v>163</v>
      </c>
      <c r="D74" s="30">
        <v>1</v>
      </c>
      <c r="E74" s="25" t="s">
        <v>163</v>
      </c>
      <c r="F74" s="30">
        <v>1</v>
      </c>
      <c r="G74" s="25" t="s">
        <v>163</v>
      </c>
      <c r="H74" s="30"/>
      <c r="I74" s="25" t="s">
        <v>190</v>
      </c>
      <c r="J74" s="30" t="s">
        <v>121</v>
      </c>
      <c r="K74" s="25" t="s">
        <v>179</v>
      </c>
      <c r="L74" s="30" t="s">
        <v>121</v>
      </c>
      <c r="M74" s="25"/>
      <c r="N74" s="30"/>
      <c r="Q74" s="19"/>
    </row>
    <row r="75" spans="1:17" ht="17.25" customHeight="1">
      <c r="A75" s="25"/>
      <c r="B75" s="30"/>
      <c r="C75" s="25" t="s">
        <v>117</v>
      </c>
      <c r="D75" s="30" t="s">
        <v>118</v>
      </c>
      <c r="E75" s="25" t="s">
        <v>117</v>
      </c>
      <c r="F75" s="30" t="s">
        <v>118</v>
      </c>
      <c r="G75" s="25" t="s">
        <v>117</v>
      </c>
      <c r="H75" s="30" t="s">
        <v>118</v>
      </c>
      <c r="I75" s="25" t="s">
        <v>209</v>
      </c>
      <c r="J75" s="30" t="s">
        <v>121</v>
      </c>
      <c r="K75" s="25" t="s">
        <v>117</v>
      </c>
      <c r="L75" s="30" t="s">
        <v>118</v>
      </c>
      <c r="M75" s="25"/>
      <c r="N75" s="32"/>
      <c r="Q75" s="19"/>
    </row>
    <row r="76" spans="1:17" ht="17.25" customHeight="1">
      <c r="A76" s="25"/>
      <c r="B76" s="30"/>
      <c r="C76" s="25"/>
      <c r="D76" s="30"/>
      <c r="E76" s="49"/>
      <c r="F76" s="49"/>
      <c r="G76" s="25"/>
      <c r="H76" s="30"/>
      <c r="I76" s="49" t="s">
        <v>117</v>
      </c>
      <c r="J76" s="49" t="s">
        <v>118</v>
      </c>
      <c r="K76" s="25"/>
      <c r="L76" s="30"/>
      <c r="M76" s="25"/>
      <c r="N76" s="30"/>
      <c r="Q76" s="19"/>
    </row>
    <row r="77" spans="1:17" ht="17.25" customHeight="1">
      <c r="A77" s="26"/>
      <c r="B77" s="31"/>
      <c r="C77" s="26"/>
      <c r="D77" s="31"/>
      <c r="E77" s="80"/>
      <c r="F77" s="81"/>
      <c r="G77" s="26"/>
      <c r="H77" s="31"/>
      <c r="I77" s="43"/>
      <c r="J77" s="43"/>
      <c r="K77" s="43"/>
      <c r="L77" s="43"/>
      <c r="M77" s="26"/>
      <c r="N77" s="31"/>
      <c r="Q77" s="19"/>
    </row>
    <row r="78" spans="1:14" ht="15">
      <c r="A78" s="22">
        <f>M69+1</f>
        <v>42603</v>
      </c>
      <c r="B78" s="23"/>
      <c r="C78" s="22">
        <f>A78+1</f>
        <v>42604</v>
      </c>
      <c r="D78" s="23">
        <f>IF(L69+1&lt;24,L69+1,1)</f>
        <v>14</v>
      </c>
      <c r="E78" s="22">
        <f aca="true" t="shared" si="6" ref="E78:M78">C78+1</f>
        <v>42605</v>
      </c>
      <c r="F78" s="23">
        <f>IF(D78+1&lt;24,D78+1,1)</f>
        <v>15</v>
      </c>
      <c r="G78" s="22">
        <f t="shared" si="6"/>
        <v>42606</v>
      </c>
      <c r="H78" s="23">
        <f>IF(F78+1&lt;24,F78+1,1)</f>
        <v>16</v>
      </c>
      <c r="I78" s="22">
        <f t="shared" si="6"/>
        <v>42607</v>
      </c>
      <c r="J78" s="23">
        <f>IF(H78+1&lt;24,H78+1,1)</f>
        <v>17</v>
      </c>
      <c r="K78" s="22">
        <f t="shared" si="6"/>
        <v>42608</v>
      </c>
      <c r="L78" s="23">
        <f>IF(J78+1&lt;24,J78+1,1)</f>
        <v>18</v>
      </c>
      <c r="M78" s="22">
        <f t="shared" si="6"/>
        <v>42609</v>
      </c>
      <c r="N78" s="23"/>
    </row>
    <row r="79" spans="1:17" ht="17.25" customHeight="1">
      <c r="A79" s="24"/>
      <c r="B79" s="29"/>
      <c r="C79" s="24" t="s">
        <v>232</v>
      </c>
      <c r="D79" s="29" t="s">
        <v>131</v>
      </c>
      <c r="E79" s="24" t="s">
        <v>264</v>
      </c>
      <c r="F79" s="29" t="s">
        <v>165</v>
      </c>
      <c r="G79" s="93" t="s">
        <v>202</v>
      </c>
      <c r="H79" s="29" t="s">
        <v>134</v>
      </c>
      <c r="I79" s="24" t="s">
        <v>119</v>
      </c>
      <c r="J79" s="29" t="s">
        <v>118</v>
      </c>
      <c r="K79" s="25" t="s">
        <v>227</v>
      </c>
      <c r="L79" s="49" t="s">
        <v>134</v>
      </c>
      <c r="M79" s="24"/>
      <c r="N79" s="29"/>
      <c r="Q79" s="19"/>
    </row>
    <row r="80" spans="1:17" ht="17.25" customHeight="1">
      <c r="A80" s="25"/>
      <c r="B80" s="30"/>
      <c r="C80" s="25" t="s">
        <v>151</v>
      </c>
      <c r="D80" s="30" t="s">
        <v>127</v>
      </c>
      <c r="E80" s="25" t="s">
        <v>122</v>
      </c>
      <c r="F80" s="30" t="s">
        <v>118</v>
      </c>
      <c r="G80" s="25" t="s">
        <v>150</v>
      </c>
      <c r="H80" s="30" t="s">
        <v>121</v>
      </c>
      <c r="I80" s="25" t="s">
        <v>120</v>
      </c>
      <c r="J80" s="30" t="s">
        <v>121</v>
      </c>
      <c r="K80" s="25" t="s">
        <v>228</v>
      </c>
      <c r="L80" s="49" t="s">
        <v>118</v>
      </c>
      <c r="M80" s="25"/>
      <c r="N80" s="32"/>
      <c r="Q80" s="19"/>
    </row>
    <row r="81" spans="1:17" ht="17.25" customHeight="1">
      <c r="A81" s="25"/>
      <c r="B81" s="30"/>
      <c r="C81" s="25" t="s">
        <v>234</v>
      </c>
      <c r="D81" s="30" t="s">
        <v>131</v>
      </c>
      <c r="E81" s="25" t="s">
        <v>152</v>
      </c>
      <c r="F81" s="30" t="s">
        <v>121</v>
      </c>
      <c r="G81" s="25" t="s">
        <v>203</v>
      </c>
      <c r="H81" s="30"/>
      <c r="I81" s="25" t="s">
        <v>122</v>
      </c>
      <c r="J81" s="30" t="s">
        <v>118</v>
      </c>
      <c r="K81" s="25" t="s">
        <v>229</v>
      </c>
      <c r="L81" s="49" t="s">
        <v>121</v>
      </c>
      <c r="M81" s="25"/>
      <c r="N81" s="30"/>
      <c r="Q81" s="19"/>
    </row>
    <row r="82" spans="1:17" ht="17.25" customHeight="1">
      <c r="A82" s="25"/>
      <c r="B82" s="30"/>
      <c r="C82" s="25" t="s">
        <v>235</v>
      </c>
      <c r="D82" s="32" t="s">
        <v>146</v>
      </c>
      <c r="E82" s="25" t="s">
        <v>273</v>
      </c>
      <c r="F82" s="32" t="s">
        <v>121</v>
      </c>
      <c r="G82" s="25" t="s">
        <v>216</v>
      </c>
      <c r="H82" s="32" t="s">
        <v>121</v>
      </c>
      <c r="I82" s="25" t="s">
        <v>123</v>
      </c>
      <c r="J82" s="32" t="s">
        <v>121</v>
      </c>
      <c r="K82" s="25" t="s">
        <v>152</v>
      </c>
      <c r="L82" s="49" t="s">
        <v>121</v>
      </c>
      <c r="M82" s="25"/>
      <c r="N82" s="32"/>
      <c r="Q82" s="19"/>
    </row>
    <row r="83" spans="1:17" ht="17.25" customHeight="1">
      <c r="A83" s="25"/>
      <c r="B83" s="30"/>
      <c r="C83" s="25" t="s">
        <v>162</v>
      </c>
      <c r="D83" s="30" t="s">
        <v>127</v>
      </c>
      <c r="E83" s="25" t="s">
        <v>158</v>
      </c>
      <c r="F83" s="30" t="s">
        <v>265</v>
      </c>
      <c r="G83" s="25" t="s">
        <v>204</v>
      </c>
      <c r="H83" s="30" t="s">
        <v>121</v>
      </c>
      <c r="I83" s="25" t="s">
        <v>157</v>
      </c>
      <c r="J83" s="30" t="s">
        <v>121</v>
      </c>
      <c r="K83" s="25" t="s">
        <v>230</v>
      </c>
      <c r="L83" s="30">
        <v>2</v>
      </c>
      <c r="M83" s="25"/>
      <c r="N83" s="30"/>
      <c r="Q83" s="19"/>
    </row>
    <row r="84" spans="1:17" ht="17.25" customHeight="1">
      <c r="A84" s="25"/>
      <c r="B84" s="30"/>
      <c r="C84" s="25" t="s">
        <v>236</v>
      </c>
      <c r="D84" s="30" t="s">
        <v>148</v>
      </c>
      <c r="E84" s="25" t="s">
        <v>117</v>
      </c>
      <c r="F84" s="30" t="s">
        <v>118</v>
      </c>
      <c r="G84" s="25" t="s">
        <v>158</v>
      </c>
      <c r="H84" s="30">
        <v>1</v>
      </c>
      <c r="I84" s="25" t="s">
        <v>114</v>
      </c>
      <c r="J84" s="30"/>
      <c r="K84" s="25" t="s">
        <v>117</v>
      </c>
      <c r="L84" s="30" t="s">
        <v>118</v>
      </c>
      <c r="M84" s="25"/>
      <c r="N84" s="30"/>
      <c r="Q84" s="19"/>
    </row>
    <row r="85" spans="1:17" ht="17.25" customHeight="1">
      <c r="A85" s="25"/>
      <c r="B85" s="30"/>
      <c r="C85" s="25" t="s">
        <v>130</v>
      </c>
      <c r="D85" s="30" t="s">
        <v>131</v>
      </c>
      <c r="E85" s="25"/>
      <c r="F85" s="30"/>
      <c r="G85" s="92" t="s">
        <v>117</v>
      </c>
      <c r="H85" s="49" t="s">
        <v>118</v>
      </c>
      <c r="I85" s="25" t="s">
        <v>117</v>
      </c>
      <c r="J85" s="30" t="s">
        <v>118</v>
      </c>
      <c r="K85" s="25"/>
      <c r="L85" s="30"/>
      <c r="M85" s="25"/>
      <c r="N85" s="30"/>
      <c r="Q85" s="19"/>
    </row>
    <row r="86" spans="1:17" ht="17.25" customHeight="1">
      <c r="A86" s="26"/>
      <c r="B86" s="31"/>
      <c r="C86" s="26"/>
      <c r="D86" s="31"/>
      <c r="E86" s="26"/>
      <c r="F86" s="31"/>
      <c r="G86" s="26"/>
      <c r="H86" s="31"/>
      <c r="I86" s="26"/>
      <c r="J86" s="31"/>
      <c r="K86" s="26"/>
      <c r="L86" s="31"/>
      <c r="M86" s="26"/>
      <c r="N86" s="31"/>
      <c r="Q86" s="19"/>
    </row>
    <row r="87" spans="1:14" ht="15">
      <c r="A87" s="22">
        <f>M78+1</f>
        <v>42610</v>
      </c>
      <c r="B87" s="23"/>
      <c r="C87" s="22">
        <f>A87+1</f>
        <v>42611</v>
      </c>
      <c r="D87" s="23">
        <f>IF(L78+1&lt;24,L78+1,1)</f>
        <v>19</v>
      </c>
      <c r="E87" s="22">
        <f>C87+1</f>
        <v>42612</v>
      </c>
      <c r="F87" s="23">
        <f>IF(D87+1&lt;24,D87+1,1)</f>
        <v>20</v>
      </c>
      <c r="G87" s="22">
        <f aca="true" t="shared" si="7" ref="G87:M87">E87+1</f>
        <v>42613</v>
      </c>
      <c r="H87" s="23">
        <f>IF(F87+1&lt;24,F87+1,1)</f>
        <v>21</v>
      </c>
      <c r="I87" s="22">
        <f t="shared" si="7"/>
        <v>42614</v>
      </c>
      <c r="J87" s="23">
        <f>IF(H87+1&lt;24,H87+1,1)</f>
        <v>22</v>
      </c>
      <c r="K87" s="22">
        <f t="shared" si="7"/>
        <v>42615</v>
      </c>
      <c r="L87" s="23">
        <f>IF(J87+1&lt;24,J87+1,1)</f>
        <v>23</v>
      </c>
      <c r="M87" s="22">
        <f t="shared" si="7"/>
        <v>42616</v>
      </c>
      <c r="N87" s="23"/>
    </row>
    <row r="88" spans="1:17" ht="17.25" customHeight="1">
      <c r="A88" s="24"/>
      <c r="B88" s="29"/>
      <c r="C88" s="25" t="s">
        <v>180</v>
      </c>
      <c r="D88" s="49"/>
      <c r="E88" s="29" t="s">
        <v>164</v>
      </c>
      <c r="F88" s="29" t="s">
        <v>165</v>
      </c>
      <c r="G88" s="24" t="s">
        <v>140</v>
      </c>
      <c r="H88" s="29" t="s">
        <v>134</v>
      </c>
      <c r="I88" s="24" t="s">
        <v>198</v>
      </c>
      <c r="J88" s="29" t="s">
        <v>118</v>
      </c>
      <c r="K88" s="49" t="s">
        <v>260</v>
      </c>
      <c r="L88" s="49" t="s">
        <v>142</v>
      </c>
      <c r="M88" s="24"/>
      <c r="N88" s="29"/>
      <c r="Q88" s="19"/>
    </row>
    <row r="89" spans="1:17" ht="17.25" customHeight="1">
      <c r="A89" s="25"/>
      <c r="B89" s="30"/>
      <c r="C89" s="25" t="s">
        <v>181</v>
      </c>
      <c r="D89" s="49" t="s">
        <v>154</v>
      </c>
      <c r="E89" s="30" t="s">
        <v>166</v>
      </c>
      <c r="F89" s="30" t="s">
        <v>127</v>
      </c>
      <c r="G89" s="25" t="s">
        <v>150</v>
      </c>
      <c r="H89" s="30" t="s">
        <v>127</v>
      </c>
      <c r="I89" s="25" t="s">
        <v>199</v>
      </c>
      <c r="J89" s="32" t="s">
        <v>121</v>
      </c>
      <c r="K89" s="49" t="s">
        <v>278</v>
      </c>
      <c r="L89" s="49" t="s">
        <v>121</v>
      </c>
      <c r="M89" s="25"/>
      <c r="N89" s="30"/>
      <c r="Q89" s="19"/>
    </row>
    <row r="90" spans="1:17" ht="17.25" customHeight="1">
      <c r="A90" s="25"/>
      <c r="B90" s="30"/>
      <c r="C90" s="25" t="s">
        <v>182</v>
      </c>
      <c r="D90" s="49" t="s">
        <v>118</v>
      </c>
      <c r="E90" s="30" t="s">
        <v>167</v>
      </c>
      <c r="F90" s="30" t="s">
        <v>127</v>
      </c>
      <c r="G90" s="25" t="s">
        <v>139</v>
      </c>
      <c r="H90" s="30" t="s">
        <v>127</v>
      </c>
      <c r="I90" s="25" t="s">
        <v>274</v>
      </c>
      <c r="J90" s="30" t="s">
        <v>121</v>
      </c>
      <c r="K90" s="49" t="s">
        <v>161</v>
      </c>
      <c r="L90" s="49" t="s">
        <v>127</v>
      </c>
      <c r="M90" s="25"/>
      <c r="N90" s="30"/>
      <c r="Q90" s="19"/>
    </row>
    <row r="91" spans="1:17" ht="17.25" customHeight="1">
      <c r="A91" s="25"/>
      <c r="B91" s="30"/>
      <c r="C91" s="25" t="s">
        <v>183</v>
      </c>
      <c r="D91" s="49" t="s">
        <v>184</v>
      </c>
      <c r="E91" s="30" t="s">
        <v>238</v>
      </c>
      <c r="F91" s="30" t="s">
        <v>127</v>
      </c>
      <c r="G91" s="25" t="s">
        <v>157</v>
      </c>
      <c r="H91" s="30" t="s">
        <v>127</v>
      </c>
      <c r="I91" s="25" t="s">
        <v>277</v>
      </c>
      <c r="J91" s="32" t="s">
        <v>121</v>
      </c>
      <c r="K91" s="49" t="s">
        <v>133</v>
      </c>
      <c r="L91" s="49" t="s">
        <v>127</v>
      </c>
      <c r="M91" s="25"/>
      <c r="N91" s="32"/>
      <c r="Q91" s="19"/>
    </row>
    <row r="92" spans="1:17" ht="17.25" customHeight="1">
      <c r="A92" s="25"/>
      <c r="B92" s="30"/>
      <c r="C92" s="25" t="s">
        <v>115</v>
      </c>
      <c r="D92" s="30" t="s">
        <v>118</v>
      </c>
      <c r="E92" s="30" t="s">
        <v>132</v>
      </c>
      <c r="F92" s="30">
        <v>1</v>
      </c>
      <c r="G92" s="25" t="s">
        <v>130</v>
      </c>
      <c r="H92" s="30" t="s">
        <v>131</v>
      </c>
      <c r="I92" s="25" t="s">
        <v>130</v>
      </c>
      <c r="J92" s="30" t="s">
        <v>118</v>
      </c>
      <c r="K92" s="49" t="s">
        <v>132</v>
      </c>
      <c r="L92" s="49" t="s">
        <v>148</v>
      </c>
      <c r="M92" s="40"/>
      <c r="N92" s="30"/>
      <c r="Q92" s="19"/>
    </row>
    <row r="93" spans="1:17" ht="17.25" customHeight="1">
      <c r="A93" s="25"/>
      <c r="B93" s="30"/>
      <c r="C93" s="25" t="s">
        <v>185</v>
      </c>
      <c r="D93" s="30" t="s">
        <v>121</v>
      </c>
      <c r="E93" s="30" t="s">
        <v>130</v>
      </c>
      <c r="F93" s="30" t="s">
        <v>131</v>
      </c>
      <c r="G93" s="25" t="s">
        <v>132</v>
      </c>
      <c r="H93" s="30">
        <v>1</v>
      </c>
      <c r="I93" s="25"/>
      <c r="J93" s="49"/>
      <c r="K93" s="49" t="s">
        <v>130</v>
      </c>
      <c r="L93" s="49" t="s">
        <v>131</v>
      </c>
      <c r="M93" s="25"/>
      <c r="N93" s="30"/>
      <c r="Q93" s="19"/>
    </row>
    <row r="94" spans="1:17" ht="17.25" customHeight="1">
      <c r="A94" s="25"/>
      <c r="B94" s="30"/>
      <c r="C94" s="25" t="s">
        <v>117</v>
      </c>
      <c r="D94" s="30" t="s">
        <v>118</v>
      </c>
      <c r="E94" s="25"/>
      <c r="F94" s="30"/>
      <c r="G94" s="25"/>
      <c r="H94" s="30"/>
      <c r="I94" s="25"/>
      <c r="J94" s="30"/>
      <c r="K94" s="25"/>
      <c r="L94" s="30"/>
      <c r="M94" s="25"/>
      <c r="N94" s="30"/>
      <c r="Q94" s="19"/>
    </row>
    <row r="95" spans="1:17" ht="17.25" customHeight="1">
      <c r="A95" s="26"/>
      <c r="B95" s="31"/>
      <c r="C95" s="26"/>
      <c r="D95" s="31"/>
      <c r="E95" s="26"/>
      <c r="F95" s="31"/>
      <c r="G95" s="26"/>
      <c r="H95" s="31"/>
      <c r="I95" s="49"/>
      <c r="J95" s="49"/>
      <c r="K95" s="26"/>
      <c r="L95" s="31"/>
      <c r="M95" s="26"/>
      <c r="N95" s="31"/>
      <c r="Q95" s="19"/>
    </row>
    <row r="96" spans="1:14" ht="15">
      <c r="A96" s="22">
        <f>M87+1</f>
        <v>42617</v>
      </c>
      <c r="B96" s="23"/>
      <c r="C96" s="22">
        <f>A96+1</f>
        <v>42618</v>
      </c>
      <c r="D96" s="23">
        <f>IF(L87+1&lt;24,L87+1,1)</f>
        <v>1</v>
      </c>
      <c r="E96" s="22">
        <f aca="true" t="shared" si="8" ref="E96:M96">C96+1</f>
        <v>42619</v>
      </c>
      <c r="F96" s="23">
        <f>IF(D96+1&lt;24,D96+1,1)</f>
        <v>2</v>
      </c>
      <c r="G96" s="22">
        <f t="shared" si="8"/>
        <v>42620</v>
      </c>
      <c r="H96" s="23">
        <f>IF(F96+1&lt;24,F96+1,1)</f>
        <v>3</v>
      </c>
      <c r="I96" s="22">
        <f t="shared" si="8"/>
        <v>42621</v>
      </c>
      <c r="J96" s="23">
        <f>IF(H96+1&lt;24,H96+1,1)</f>
        <v>4</v>
      </c>
      <c r="K96" s="22">
        <f t="shared" si="8"/>
        <v>42622</v>
      </c>
      <c r="L96" s="23">
        <f>IF(J96+1&lt;24,J96+1,1)</f>
        <v>5</v>
      </c>
      <c r="M96" s="22">
        <f t="shared" si="8"/>
        <v>42623</v>
      </c>
      <c r="N96" s="23"/>
    </row>
    <row r="97" spans="1:17" ht="17.25" customHeight="1">
      <c r="A97" s="24"/>
      <c r="B97" s="29"/>
      <c r="C97" s="49"/>
      <c r="D97" s="49"/>
      <c r="E97" s="24" t="s">
        <v>215</v>
      </c>
      <c r="F97" s="29" t="s">
        <v>134</v>
      </c>
      <c r="G97" s="24" t="s">
        <v>193</v>
      </c>
      <c r="H97" s="29" t="s">
        <v>165</v>
      </c>
      <c r="I97" s="24" t="s">
        <v>175</v>
      </c>
      <c r="J97" s="29" t="s">
        <v>134</v>
      </c>
      <c r="K97" s="24" t="s">
        <v>263</v>
      </c>
      <c r="L97" s="78" t="s">
        <v>176</v>
      </c>
      <c r="M97" s="24"/>
      <c r="N97" s="29"/>
      <c r="Q97" s="19"/>
    </row>
    <row r="98" spans="1:17" ht="17.25" customHeight="1">
      <c r="A98" s="25"/>
      <c r="B98" s="32"/>
      <c r="C98" s="49" t="s">
        <v>256</v>
      </c>
      <c r="D98" s="49"/>
      <c r="E98" s="25" t="s">
        <v>150</v>
      </c>
      <c r="F98" s="32" t="s">
        <v>121</v>
      </c>
      <c r="G98" s="25" t="s">
        <v>188</v>
      </c>
      <c r="H98" s="30" t="s">
        <v>189</v>
      </c>
      <c r="I98" s="25" t="s">
        <v>266</v>
      </c>
      <c r="J98" s="30" t="s">
        <v>118</v>
      </c>
      <c r="K98" s="25" t="s">
        <v>160</v>
      </c>
      <c r="L98" s="30" t="s">
        <v>121</v>
      </c>
      <c r="M98" s="25"/>
      <c r="N98" s="30"/>
      <c r="Q98" s="19"/>
    </row>
    <row r="99" spans="1:17" ht="17.25" customHeight="1">
      <c r="A99" s="25"/>
      <c r="B99" s="32"/>
      <c r="C99" s="49"/>
      <c r="D99" s="49"/>
      <c r="E99" s="25" t="s">
        <v>216</v>
      </c>
      <c r="F99" s="32" t="s">
        <v>121</v>
      </c>
      <c r="G99" s="25" t="s">
        <v>190</v>
      </c>
      <c r="H99" s="30" t="s">
        <v>127</v>
      </c>
      <c r="I99" s="25" t="s">
        <v>214</v>
      </c>
      <c r="J99" s="30" t="s">
        <v>121</v>
      </c>
      <c r="K99" s="25" t="s">
        <v>262</v>
      </c>
      <c r="L99" s="32" t="s">
        <v>121</v>
      </c>
      <c r="M99" s="25"/>
      <c r="N99" s="30"/>
      <c r="Q99" s="19"/>
    </row>
    <row r="100" spans="1:17" ht="17.25" customHeight="1">
      <c r="A100" s="25"/>
      <c r="B100" s="32"/>
      <c r="C100" s="49" t="s">
        <v>258</v>
      </c>
      <c r="D100" s="49"/>
      <c r="E100" s="25" t="s">
        <v>133</v>
      </c>
      <c r="F100" s="32" t="s">
        <v>121</v>
      </c>
      <c r="G100" s="25" t="s">
        <v>245</v>
      </c>
      <c r="H100" s="30" t="s">
        <v>254</v>
      </c>
      <c r="I100" s="25" t="s">
        <v>226</v>
      </c>
      <c r="J100" s="30" t="s">
        <v>121</v>
      </c>
      <c r="K100" s="25" t="s">
        <v>238</v>
      </c>
      <c r="L100" s="30" t="s">
        <v>121</v>
      </c>
      <c r="M100" s="25"/>
      <c r="N100" s="30"/>
      <c r="Q100" s="19"/>
    </row>
    <row r="101" spans="1:17" ht="17.25" customHeight="1">
      <c r="A101" s="25"/>
      <c r="B101" s="30"/>
      <c r="C101" s="49"/>
      <c r="D101" s="49"/>
      <c r="E101" s="25" t="s">
        <v>218</v>
      </c>
      <c r="F101" s="30"/>
      <c r="G101" s="25" t="s">
        <v>191</v>
      </c>
      <c r="H101" s="30">
        <v>1</v>
      </c>
      <c r="I101" s="25" t="s">
        <v>218</v>
      </c>
      <c r="J101" s="30">
        <v>1</v>
      </c>
      <c r="K101" s="25" t="s">
        <v>163</v>
      </c>
      <c r="L101" s="30" t="s">
        <v>154</v>
      </c>
      <c r="M101" s="25"/>
      <c r="N101" s="30"/>
      <c r="Q101" s="19"/>
    </row>
    <row r="102" spans="1:17" ht="17.25" customHeight="1">
      <c r="A102" s="25"/>
      <c r="B102" s="30"/>
      <c r="C102" s="49"/>
      <c r="D102" s="49"/>
      <c r="E102" s="25" t="s">
        <v>117</v>
      </c>
      <c r="F102" s="30" t="s">
        <v>118</v>
      </c>
      <c r="G102" s="25" t="s">
        <v>130</v>
      </c>
      <c r="H102" s="30" t="s">
        <v>192</v>
      </c>
      <c r="I102" s="25" t="s">
        <v>117</v>
      </c>
      <c r="J102" s="30" t="s">
        <v>121</v>
      </c>
      <c r="K102" s="25" t="s">
        <v>117</v>
      </c>
      <c r="L102" s="30" t="s">
        <v>118</v>
      </c>
      <c r="M102" s="25"/>
      <c r="N102" s="30"/>
      <c r="Q102" s="19"/>
    </row>
    <row r="103" spans="1:17" ht="17.25" customHeight="1">
      <c r="A103" s="49"/>
      <c r="B103" s="49"/>
      <c r="C103" s="25"/>
      <c r="D103" s="43"/>
      <c r="E103" s="25"/>
      <c r="F103" s="43"/>
      <c r="G103" s="25"/>
      <c r="H103" s="49"/>
      <c r="I103" s="25"/>
      <c r="J103" s="49"/>
      <c r="K103" s="25"/>
      <c r="L103" s="49"/>
      <c r="M103" s="25"/>
      <c r="N103" s="30"/>
      <c r="Q103" s="19"/>
    </row>
    <row r="104" spans="1:17" ht="17.25" customHeight="1">
      <c r="A104" s="26"/>
      <c r="B104" s="31"/>
      <c r="C104" s="26"/>
      <c r="D104" s="31"/>
      <c r="E104" s="79"/>
      <c r="F104" s="79"/>
      <c r="G104" s="26"/>
      <c r="H104" s="31"/>
      <c r="I104" s="26"/>
      <c r="J104" s="31"/>
      <c r="K104" s="26"/>
      <c r="L104" s="31"/>
      <c r="M104" s="26"/>
      <c r="N104" s="31"/>
      <c r="Q104" s="19"/>
    </row>
    <row r="105" spans="1:14" ht="15">
      <c r="A105" s="22">
        <f>M96+1</f>
        <v>42624</v>
      </c>
      <c r="B105" s="23"/>
      <c r="C105" s="22">
        <f>A105+1</f>
        <v>42625</v>
      </c>
      <c r="D105" s="23">
        <f>IF(L96+1&lt;24,L96+1,1)</f>
        <v>6</v>
      </c>
      <c r="E105" s="22">
        <f aca="true" t="shared" si="9" ref="E105:M105">C105+1</f>
        <v>42626</v>
      </c>
      <c r="F105" s="23">
        <f>IF(D105+1&lt;24,D105+1,1)</f>
        <v>7</v>
      </c>
      <c r="G105" s="22">
        <f t="shared" si="9"/>
        <v>42627</v>
      </c>
      <c r="H105" s="23">
        <f>IF(F105+1&lt;24,F105+1,1)</f>
        <v>8</v>
      </c>
      <c r="I105" s="22">
        <f t="shared" si="9"/>
        <v>42628</v>
      </c>
      <c r="J105" s="23">
        <f>IF(H105+1&lt;24,H105+1,1)</f>
        <v>9</v>
      </c>
      <c r="K105" s="22">
        <f t="shared" si="9"/>
        <v>42629</v>
      </c>
      <c r="L105" s="23">
        <f>IF(J105+1&lt;24,J105+1,1)</f>
        <v>10</v>
      </c>
      <c r="M105" s="22">
        <f t="shared" si="9"/>
        <v>42630</v>
      </c>
      <c r="N105" s="23"/>
    </row>
    <row r="106" spans="1:17" ht="17.25" customHeight="1">
      <c r="A106" s="24"/>
      <c r="B106" s="29"/>
      <c r="C106" s="24" t="s">
        <v>268</v>
      </c>
      <c r="D106" s="29" t="s">
        <v>118</v>
      </c>
      <c r="E106" s="24" t="s">
        <v>119</v>
      </c>
      <c r="F106" s="29" t="s">
        <v>118</v>
      </c>
      <c r="G106" s="24" t="s">
        <v>212</v>
      </c>
      <c r="H106" s="29" t="s">
        <v>134</v>
      </c>
      <c r="I106" s="24" t="s">
        <v>259</v>
      </c>
      <c r="J106" s="49"/>
      <c r="K106" s="24" t="s">
        <v>173</v>
      </c>
      <c r="L106" s="29" t="s">
        <v>174</v>
      </c>
      <c r="M106" s="43"/>
      <c r="N106" s="29"/>
      <c r="Q106" s="19"/>
    </row>
    <row r="107" spans="1:17" ht="17.25" customHeight="1">
      <c r="A107" s="25"/>
      <c r="B107" s="30"/>
      <c r="C107" s="25" t="s">
        <v>269</v>
      </c>
      <c r="D107" s="32" t="s">
        <v>121</v>
      </c>
      <c r="E107" s="25" t="s">
        <v>120</v>
      </c>
      <c r="F107" s="30" t="s">
        <v>121</v>
      </c>
      <c r="G107" s="25" t="s">
        <v>213</v>
      </c>
      <c r="H107" s="32" t="s">
        <v>118</v>
      </c>
      <c r="I107" s="24" t="s">
        <v>208</v>
      </c>
      <c r="J107" s="29"/>
      <c r="K107" s="25" t="s">
        <v>175</v>
      </c>
      <c r="L107" s="30" t="s">
        <v>176</v>
      </c>
      <c r="M107" s="43"/>
      <c r="N107" s="30"/>
      <c r="Q107" s="19"/>
    </row>
    <row r="108" spans="1:17" ht="17.25" customHeight="1">
      <c r="A108" s="25"/>
      <c r="B108" s="30"/>
      <c r="C108" s="25" t="s">
        <v>272</v>
      </c>
      <c r="D108" s="30" t="s">
        <v>121</v>
      </c>
      <c r="E108" s="25" t="s">
        <v>122</v>
      </c>
      <c r="F108" s="30" t="s">
        <v>118</v>
      </c>
      <c r="G108" s="25" t="s">
        <v>214</v>
      </c>
      <c r="H108" s="32" t="s">
        <v>121</v>
      </c>
      <c r="I108" s="25" t="s">
        <v>150</v>
      </c>
      <c r="J108" s="30"/>
      <c r="K108" s="25" t="s">
        <v>177</v>
      </c>
      <c r="L108" s="32"/>
      <c r="M108" s="43"/>
      <c r="N108" s="30"/>
      <c r="Q108" s="19"/>
    </row>
    <row r="109" spans="1:17" ht="17.25" customHeight="1">
      <c r="A109" s="25"/>
      <c r="B109" s="30"/>
      <c r="C109" s="25" t="s">
        <v>201</v>
      </c>
      <c r="D109" s="32" t="s">
        <v>121</v>
      </c>
      <c r="E109" s="25" t="s">
        <v>123</v>
      </c>
      <c r="F109" s="32" t="s">
        <v>121</v>
      </c>
      <c r="G109" s="25" t="s">
        <v>147</v>
      </c>
      <c r="H109" s="30" t="s">
        <v>121</v>
      </c>
      <c r="I109" s="25" t="s">
        <v>203</v>
      </c>
      <c r="J109" s="30" t="s">
        <v>121</v>
      </c>
      <c r="K109" s="25" t="s">
        <v>178</v>
      </c>
      <c r="L109" s="32" t="s">
        <v>121</v>
      </c>
      <c r="M109" s="43"/>
      <c r="N109" s="30"/>
      <c r="Q109" s="19"/>
    </row>
    <row r="110" spans="1:17" ht="17.25" customHeight="1">
      <c r="A110" s="25"/>
      <c r="B110" s="30"/>
      <c r="C110" s="25" t="s">
        <v>158</v>
      </c>
      <c r="D110" s="30">
        <v>2</v>
      </c>
      <c r="E110" s="25" t="s">
        <v>162</v>
      </c>
      <c r="F110" s="30" t="s">
        <v>121</v>
      </c>
      <c r="G110" s="25" t="s">
        <v>163</v>
      </c>
      <c r="H110" s="30"/>
      <c r="I110" s="25" t="s">
        <v>116</v>
      </c>
      <c r="J110" s="30" t="s">
        <v>121</v>
      </c>
      <c r="K110" s="25" t="s">
        <v>179</v>
      </c>
      <c r="L110" s="30" t="s">
        <v>121</v>
      </c>
      <c r="M110" s="43"/>
      <c r="N110" s="30"/>
      <c r="Q110" s="19"/>
    </row>
    <row r="111" spans="1:17" ht="17.25" customHeight="1">
      <c r="A111" s="25"/>
      <c r="B111" s="30"/>
      <c r="C111" s="25" t="s">
        <v>117</v>
      </c>
      <c r="D111" s="30" t="s">
        <v>118</v>
      </c>
      <c r="E111" s="25" t="s">
        <v>114</v>
      </c>
      <c r="F111" s="30"/>
      <c r="G111" s="25" t="s">
        <v>117</v>
      </c>
      <c r="H111" s="30" t="s">
        <v>118</v>
      </c>
      <c r="I111" s="25" t="s">
        <v>190</v>
      </c>
      <c r="J111" s="30" t="s">
        <v>121</v>
      </c>
      <c r="K111" s="25" t="s">
        <v>117</v>
      </c>
      <c r="L111" s="30" t="s">
        <v>118</v>
      </c>
      <c r="M111" s="43"/>
      <c r="N111" s="30"/>
      <c r="Q111" s="19"/>
    </row>
    <row r="112" spans="1:17" ht="17.25" customHeight="1">
      <c r="A112" s="25"/>
      <c r="B112" s="30"/>
      <c r="C112" s="25"/>
      <c r="D112" s="30"/>
      <c r="E112" s="25" t="s">
        <v>117</v>
      </c>
      <c r="F112" s="30" t="s">
        <v>118</v>
      </c>
      <c r="G112" s="25"/>
      <c r="H112" s="30"/>
      <c r="I112" s="25" t="s">
        <v>209</v>
      </c>
      <c r="J112" s="30" t="s">
        <v>121</v>
      </c>
      <c r="K112" s="25"/>
      <c r="L112" s="30"/>
      <c r="M112" s="43"/>
      <c r="N112" s="30"/>
      <c r="Q112" s="19"/>
    </row>
    <row r="113" spans="1:17" ht="17.25" customHeight="1">
      <c r="A113" s="26"/>
      <c r="B113" s="31"/>
      <c r="C113" s="26"/>
      <c r="D113" s="31"/>
      <c r="E113" s="26"/>
      <c r="F113" s="31"/>
      <c r="G113" s="26"/>
      <c r="H113" s="31"/>
      <c r="I113" s="49" t="s">
        <v>117</v>
      </c>
      <c r="J113" s="49" t="s">
        <v>118</v>
      </c>
      <c r="K113" s="26"/>
      <c r="L113" s="31"/>
      <c r="M113" s="26"/>
      <c r="N113" s="31"/>
      <c r="Q113" s="19"/>
    </row>
    <row r="114" spans="1:14" ht="15">
      <c r="A114" s="22">
        <f>M105+1</f>
        <v>42631</v>
      </c>
      <c r="B114" s="23"/>
      <c r="C114" s="22">
        <f>A114+1</f>
        <v>42632</v>
      </c>
      <c r="D114" s="23">
        <f>IF(L105+1&lt;24,L105+1,1)</f>
        <v>11</v>
      </c>
      <c r="E114" s="22">
        <f aca="true" t="shared" si="10" ref="E114:K114">C114+1</f>
        <v>42633</v>
      </c>
      <c r="F114" s="23">
        <f>IF(D114+1&lt;24,D114+1,1)</f>
        <v>12</v>
      </c>
      <c r="G114" s="22">
        <f t="shared" si="10"/>
        <v>42634</v>
      </c>
      <c r="H114" s="23">
        <f>IF(F114+1&lt;24,F114+1,1)</f>
        <v>13</v>
      </c>
      <c r="I114" s="22">
        <f t="shared" si="10"/>
        <v>42635</v>
      </c>
      <c r="J114" s="23">
        <f>IF(H114+1&lt;24,H114+1,1)</f>
        <v>14</v>
      </c>
      <c r="K114" s="22">
        <f t="shared" si="10"/>
        <v>42636</v>
      </c>
      <c r="L114" s="23">
        <f>IF(J114+1&lt;24,J114+1,1)</f>
        <v>15</v>
      </c>
      <c r="M114" s="22">
        <f>IF(K114=VLOOKUP('Qtrly Menu'!$A$1,Sheet1!L2:Q61,6,FALSE),"",'Qtrly Menu'!K114+1)</f>
        <v>42637</v>
      </c>
      <c r="N114" s="23"/>
    </row>
    <row r="115" spans="1:17" ht="17.25" customHeight="1">
      <c r="A115" s="24"/>
      <c r="B115" s="29"/>
      <c r="C115" s="25" t="s">
        <v>223</v>
      </c>
      <c r="D115" s="32" t="s">
        <v>134</v>
      </c>
      <c r="E115" s="66" t="s">
        <v>267</v>
      </c>
      <c r="F115" s="29" t="s">
        <v>134</v>
      </c>
      <c r="G115" s="24" t="s">
        <v>264</v>
      </c>
      <c r="H115" s="29" t="s">
        <v>165</v>
      </c>
      <c r="I115" s="24" t="s">
        <v>237</v>
      </c>
      <c r="J115" s="78" t="s">
        <v>134</v>
      </c>
      <c r="K115" s="25" t="s">
        <v>159</v>
      </c>
      <c r="L115" s="32" t="s">
        <v>134</v>
      </c>
      <c r="M115" s="24"/>
      <c r="N115" s="29"/>
      <c r="Q115" s="19"/>
    </row>
    <row r="116" spans="1:17" ht="17.25" customHeight="1">
      <c r="A116" s="25"/>
      <c r="B116" s="30"/>
      <c r="C116" s="25" t="s">
        <v>224</v>
      </c>
      <c r="D116" s="32" t="s">
        <v>121</v>
      </c>
      <c r="E116" s="25" t="s">
        <v>199</v>
      </c>
      <c r="F116" s="30" t="s">
        <v>121</v>
      </c>
      <c r="G116" s="25" t="s">
        <v>122</v>
      </c>
      <c r="H116" s="30" t="s">
        <v>118</v>
      </c>
      <c r="I116" s="25" t="s">
        <v>150</v>
      </c>
      <c r="J116" s="30" t="s">
        <v>121</v>
      </c>
      <c r="K116" s="25" t="s">
        <v>160</v>
      </c>
      <c r="L116" s="32" t="s">
        <v>121</v>
      </c>
      <c r="M116" s="25"/>
      <c r="N116" s="30"/>
      <c r="Q116" s="19"/>
    </row>
    <row r="117" spans="1:17" ht="17.25" customHeight="1">
      <c r="A117" s="25"/>
      <c r="B117" s="30"/>
      <c r="C117" s="48" t="s">
        <v>214</v>
      </c>
      <c r="D117" s="32" t="s">
        <v>121</v>
      </c>
      <c r="E117" s="25" t="s">
        <v>203</v>
      </c>
      <c r="F117" s="30"/>
      <c r="G117" s="25" t="s">
        <v>152</v>
      </c>
      <c r="H117" s="30" t="s">
        <v>121</v>
      </c>
      <c r="I117" s="25" t="s">
        <v>249</v>
      </c>
      <c r="J117" s="32" t="s">
        <v>121</v>
      </c>
      <c r="K117" s="48" t="s">
        <v>161</v>
      </c>
      <c r="L117" s="32" t="s">
        <v>121</v>
      </c>
      <c r="M117" s="25"/>
      <c r="N117" s="30"/>
      <c r="Q117" s="19"/>
    </row>
    <row r="118" spans="1:17" ht="17.25" customHeight="1">
      <c r="A118" s="25"/>
      <c r="B118" s="30"/>
      <c r="C118" s="25" t="s">
        <v>261</v>
      </c>
      <c r="D118" s="30" t="s">
        <v>217</v>
      </c>
      <c r="E118" s="25" t="s">
        <v>247</v>
      </c>
      <c r="F118" s="32" t="s">
        <v>121</v>
      </c>
      <c r="G118" s="25" t="s">
        <v>275</v>
      </c>
      <c r="H118" s="32" t="s">
        <v>121</v>
      </c>
      <c r="I118" s="25" t="s">
        <v>201</v>
      </c>
      <c r="J118" s="30" t="s">
        <v>121</v>
      </c>
      <c r="K118" s="25" t="s">
        <v>178</v>
      </c>
      <c r="L118" s="30" t="s">
        <v>121</v>
      </c>
      <c r="M118" s="25"/>
      <c r="N118" s="30"/>
      <c r="Q118" s="19"/>
    </row>
    <row r="119" spans="1:17" ht="17.25" customHeight="1">
      <c r="A119" s="25"/>
      <c r="B119" s="30"/>
      <c r="C119" s="25" t="s">
        <v>163</v>
      </c>
      <c r="D119" s="30">
        <v>1</v>
      </c>
      <c r="E119" s="25" t="s">
        <v>157</v>
      </c>
      <c r="F119" s="30" t="s">
        <v>121</v>
      </c>
      <c r="G119" s="25" t="s">
        <v>158</v>
      </c>
      <c r="H119" s="30" t="s">
        <v>265</v>
      </c>
      <c r="I119" s="25" t="s">
        <v>137</v>
      </c>
      <c r="J119" s="30"/>
      <c r="K119" s="25" t="s">
        <v>163</v>
      </c>
      <c r="L119" s="30">
        <v>1</v>
      </c>
      <c r="M119" s="25"/>
      <c r="N119" s="30"/>
      <c r="Q119" s="19"/>
    </row>
    <row r="120" spans="1:17" ht="17.25" customHeight="1">
      <c r="A120" s="25"/>
      <c r="B120" s="30"/>
      <c r="C120" s="25" t="s">
        <v>117</v>
      </c>
      <c r="D120" s="30" t="s">
        <v>118</v>
      </c>
      <c r="E120" s="25" t="s">
        <v>158</v>
      </c>
      <c r="F120" s="30">
        <v>1</v>
      </c>
      <c r="G120" s="25" t="s">
        <v>117</v>
      </c>
      <c r="H120" s="30" t="s">
        <v>118</v>
      </c>
      <c r="I120" s="25" t="s">
        <v>117</v>
      </c>
      <c r="J120" s="30" t="s">
        <v>118</v>
      </c>
      <c r="K120" s="25" t="s">
        <v>117</v>
      </c>
      <c r="L120" s="30" t="s">
        <v>118</v>
      </c>
      <c r="M120" s="25"/>
      <c r="N120" s="30"/>
      <c r="Q120" s="19"/>
    </row>
    <row r="121" spans="1:17" ht="17.25" customHeight="1">
      <c r="A121" s="25"/>
      <c r="B121" s="30"/>
      <c r="C121" s="25"/>
      <c r="D121" s="30"/>
      <c r="E121" s="43"/>
      <c r="F121" s="43"/>
      <c r="G121" s="25"/>
      <c r="H121" s="30"/>
      <c r="I121" s="25"/>
      <c r="J121" s="30"/>
      <c r="K121" s="49"/>
      <c r="L121" s="49"/>
      <c r="M121" s="25"/>
      <c r="N121" s="30"/>
      <c r="Q121" s="19"/>
    </row>
    <row r="122" spans="1:17" ht="17.25" customHeight="1">
      <c r="A122" s="26"/>
      <c r="B122" s="31"/>
      <c r="C122" s="26"/>
      <c r="D122" s="31"/>
      <c r="E122" s="26"/>
      <c r="F122" s="31"/>
      <c r="G122" s="26"/>
      <c r="H122" s="31"/>
      <c r="I122" s="26"/>
      <c r="J122" s="31"/>
      <c r="K122" s="25"/>
      <c r="L122" s="31"/>
      <c r="M122" s="26"/>
      <c r="N122" s="31"/>
      <c r="Q122" s="19"/>
    </row>
    <row r="123" spans="1:14" ht="15">
      <c r="A123" s="22">
        <f>IF(M114=VLOOKUP('Qtrly Menu'!$A$1,Sheet1!L2:Q61,6,FALSE),"",IF(M114="","",'Qtrly Menu'!M114+1))</f>
        <v>42638</v>
      </c>
      <c r="B123" s="23"/>
      <c r="C123" s="22">
        <f>IF(A123=VLOOKUP('Qtrly Menu'!$A$1,Sheet1!$L$2:$Q$61,6,FALSE),"",IF(A123="","",'Qtrly Menu'!A123+1))</f>
        <v>42639</v>
      </c>
      <c r="D123" s="23">
        <f>IF(C123="","",IF(L114+1&lt;24,L114+1,1))</f>
        <v>16</v>
      </c>
      <c r="E123" s="22">
        <f>IF(C123=VLOOKUP('Qtrly Menu'!$A$1,Sheet1!$L$2:$Q$61,6,FALSE),"",IF(C123="","",'Qtrly Menu'!C123+1))</f>
        <v>42640</v>
      </c>
      <c r="F123" s="23">
        <f>IF(E123="","",IF(D123+1&lt;24,D123+1,1))</f>
        <v>17</v>
      </c>
      <c r="G123" s="22">
        <f>IF(E123=VLOOKUP('Qtrly Menu'!$A$1,Sheet1!$L$2:$Q$61,6,FALSE),"",IF(E123="","",'Qtrly Menu'!E123+1))</f>
        <v>42641</v>
      </c>
      <c r="H123" s="23">
        <f>IF(G123="","",IF(F123+1&lt;24,F123+1,1))</f>
        <v>18</v>
      </c>
      <c r="I123" s="22">
        <f>IF(G123=VLOOKUP('Qtrly Menu'!$A$1,Sheet1!$L$2:$Q$61,6,FALSE),"",IF(G123="","",'Qtrly Menu'!G123+1))</f>
        <v>42642</v>
      </c>
      <c r="J123" s="23">
        <f>IF(I123="","",IF(H123+1&lt;24,H123+1,1))</f>
        <v>19</v>
      </c>
      <c r="K123" s="22">
        <f>IF(I123=VLOOKUP('Qtrly Menu'!$A$1,Sheet1!$L$2:$Q$61,6,FALSE),"",IF(I123="","",'Qtrly Menu'!I123+1))</f>
        <v>42643</v>
      </c>
      <c r="L123" s="23">
        <f>IF(K123="","",IF(J123+1&lt;24,J123+1,1))</f>
        <v>20</v>
      </c>
      <c r="M123" s="22">
        <f>IF(K123=VLOOKUP('Qtrly Menu'!$A$1,Sheet1!$L$2:$Q$61,6,FALSE),"",IF(K123="","",'Qtrly Menu'!K123+1))</f>
      </c>
      <c r="N123" s="23"/>
    </row>
    <row r="124" spans="1:17" ht="17.25" customHeight="1">
      <c r="A124" s="24"/>
      <c r="B124" s="29"/>
      <c r="C124" s="25" t="s">
        <v>180</v>
      </c>
      <c r="D124" s="49"/>
      <c r="E124" s="24" t="s">
        <v>232</v>
      </c>
      <c r="F124" s="29" t="s">
        <v>131</v>
      </c>
      <c r="G124" s="93" t="s">
        <v>202</v>
      </c>
      <c r="H124" s="29" t="s">
        <v>134</v>
      </c>
      <c r="I124" s="29" t="s">
        <v>164</v>
      </c>
      <c r="J124" s="29" t="s">
        <v>165</v>
      </c>
      <c r="K124" s="25" t="s">
        <v>227</v>
      </c>
      <c r="L124" s="49" t="s">
        <v>134</v>
      </c>
      <c r="M124" s="24"/>
      <c r="N124" s="29"/>
      <c r="Q124" s="19"/>
    </row>
    <row r="125" spans="1:17" ht="17.25" customHeight="1">
      <c r="A125" s="25"/>
      <c r="B125" s="30"/>
      <c r="C125" s="25" t="s">
        <v>181</v>
      </c>
      <c r="D125" s="49" t="s">
        <v>154</v>
      </c>
      <c r="E125" s="25" t="s">
        <v>233</v>
      </c>
      <c r="F125" s="30" t="s">
        <v>127</v>
      </c>
      <c r="G125" s="25" t="s">
        <v>150</v>
      </c>
      <c r="H125" s="30" t="s">
        <v>121</v>
      </c>
      <c r="I125" s="30" t="s">
        <v>166</v>
      </c>
      <c r="J125" s="30" t="s">
        <v>127</v>
      </c>
      <c r="K125" s="25" t="s">
        <v>228</v>
      </c>
      <c r="L125" s="49" t="s">
        <v>118</v>
      </c>
      <c r="M125" s="25"/>
      <c r="N125" s="30"/>
      <c r="Q125" s="19"/>
    </row>
    <row r="126" spans="1:17" ht="17.25" customHeight="1">
      <c r="A126" s="25"/>
      <c r="B126" s="30"/>
      <c r="C126" s="25" t="s">
        <v>182</v>
      </c>
      <c r="D126" s="49" t="s">
        <v>118</v>
      </c>
      <c r="E126" s="25" t="s">
        <v>234</v>
      </c>
      <c r="F126" s="30" t="s">
        <v>131</v>
      </c>
      <c r="G126" s="25" t="s">
        <v>203</v>
      </c>
      <c r="H126" s="30"/>
      <c r="I126" s="30" t="s">
        <v>167</v>
      </c>
      <c r="J126" s="30" t="s">
        <v>127</v>
      </c>
      <c r="K126" s="25" t="s">
        <v>229</v>
      </c>
      <c r="L126" s="49" t="s">
        <v>121</v>
      </c>
      <c r="M126" s="25"/>
      <c r="N126" s="30"/>
      <c r="Q126" s="19"/>
    </row>
    <row r="127" spans="1:17" ht="17.25" customHeight="1">
      <c r="A127" s="25"/>
      <c r="B127" s="30"/>
      <c r="C127" s="25" t="s">
        <v>183</v>
      </c>
      <c r="D127" s="49" t="s">
        <v>184</v>
      </c>
      <c r="E127" s="25" t="s">
        <v>235</v>
      </c>
      <c r="F127" s="32" t="s">
        <v>146</v>
      </c>
      <c r="G127" s="25" t="s">
        <v>216</v>
      </c>
      <c r="H127" s="32" t="s">
        <v>121</v>
      </c>
      <c r="I127" s="30" t="s">
        <v>238</v>
      </c>
      <c r="J127" s="30" t="s">
        <v>127</v>
      </c>
      <c r="K127" s="25" t="s">
        <v>152</v>
      </c>
      <c r="L127" s="49" t="s">
        <v>121</v>
      </c>
      <c r="M127" s="25"/>
      <c r="N127" s="30"/>
      <c r="Q127" s="19"/>
    </row>
    <row r="128" spans="1:17" ht="17.25" customHeight="1">
      <c r="A128" s="25"/>
      <c r="B128" s="30"/>
      <c r="C128" s="25" t="s">
        <v>115</v>
      </c>
      <c r="D128" s="30" t="s">
        <v>118</v>
      </c>
      <c r="E128" s="25" t="s">
        <v>162</v>
      </c>
      <c r="F128" s="30" t="s">
        <v>127</v>
      </c>
      <c r="G128" s="25" t="s">
        <v>204</v>
      </c>
      <c r="H128" s="30" t="s">
        <v>121</v>
      </c>
      <c r="I128" s="30" t="s">
        <v>132</v>
      </c>
      <c r="J128" s="30">
        <v>1</v>
      </c>
      <c r="K128" s="25" t="s">
        <v>230</v>
      </c>
      <c r="L128" s="30">
        <v>2</v>
      </c>
      <c r="M128" s="25"/>
      <c r="N128" s="30"/>
      <c r="Q128" s="19"/>
    </row>
    <row r="129" spans="1:17" ht="17.25" customHeight="1">
      <c r="A129" s="25"/>
      <c r="B129" s="30"/>
      <c r="C129" s="25" t="s">
        <v>185</v>
      </c>
      <c r="D129" s="30" t="s">
        <v>121</v>
      </c>
      <c r="E129" s="25" t="s">
        <v>236</v>
      </c>
      <c r="F129" s="30" t="s">
        <v>148</v>
      </c>
      <c r="G129" s="25" t="s">
        <v>158</v>
      </c>
      <c r="H129" s="30">
        <v>1</v>
      </c>
      <c r="I129" s="30" t="s">
        <v>130</v>
      </c>
      <c r="J129" s="30" t="s">
        <v>131</v>
      </c>
      <c r="K129" s="25" t="s">
        <v>117</v>
      </c>
      <c r="L129" s="30" t="s">
        <v>118</v>
      </c>
      <c r="M129" s="25"/>
      <c r="N129" s="30"/>
      <c r="Q129" s="19"/>
    </row>
    <row r="130" spans="1:17" ht="17.25" customHeight="1">
      <c r="A130" s="25"/>
      <c r="B130" s="30"/>
      <c r="C130" s="25" t="s">
        <v>117</v>
      </c>
      <c r="D130" s="30" t="s">
        <v>118</v>
      </c>
      <c r="E130" s="25" t="s">
        <v>130</v>
      </c>
      <c r="F130" s="30" t="s">
        <v>131</v>
      </c>
      <c r="G130" s="92" t="s">
        <v>117</v>
      </c>
      <c r="H130" s="49" t="s">
        <v>118</v>
      </c>
      <c r="I130" s="25"/>
      <c r="J130" s="30"/>
      <c r="K130" s="25"/>
      <c r="L130" s="30"/>
      <c r="M130" s="25"/>
      <c r="N130" s="30"/>
      <c r="Q130" s="19"/>
    </row>
    <row r="131" spans="1:17" ht="17.25" customHeight="1">
      <c r="A131" s="26"/>
      <c r="B131" s="31"/>
      <c r="C131" s="26"/>
      <c r="D131" s="31"/>
      <c r="E131" s="26"/>
      <c r="F131" s="31"/>
      <c r="G131" s="26"/>
      <c r="H131" s="31"/>
      <c r="I131" s="26"/>
      <c r="J131" s="31"/>
      <c r="K131" s="26"/>
      <c r="L131" s="31"/>
      <c r="M131" s="26"/>
      <c r="N131" s="31"/>
      <c r="Q131" s="19"/>
    </row>
  </sheetData>
  <sheetProtection password="B799" sheet="1" objects="1" scenarios="1"/>
  <mergeCells count="9">
    <mergeCell ref="E1:G1"/>
    <mergeCell ref="A4:B4"/>
    <mergeCell ref="M4:N4"/>
    <mergeCell ref="C4:D4"/>
    <mergeCell ref="E4:F4"/>
    <mergeCell ref="G4:H4"/>
    <mergeCell ref="I4:J4"/>
    <mergeCell ref="K4:L4"/>
    <mergeCell ref="A1:B1"/>
  </mergeCells>
  <printOptions horizontalCentered="1"/>
  <pageMargins left="0.25" right="0.25" top="0.25" bottom="0.25" header="0.15" footer="0.1"/>
  <pageSetup fitToHeight="0" fitToWidth="1" orientation="landscape" scale="73" r:id="rId2"/>
  <headerFooter alignWithMargins="0">
    <oddFooter>&amp;CPage &amp;P&amp;RMenu Calendar practice-2.xls</oddFooter>
  </headerFooter>
  <rowBreaks count="2" manualBreakCount="2">
    <brk id="50" max="255" man="1"/>
    <brk id="8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zoomScale="75" zoomScaleNormal="75" zoomScalePageLayoutView="0" workbookViewId="0" topLeftCell="A24">
      <selection activeCell="E55" sqref="E55"/>
    </sheetView>
  </sheetViews>
  <sheetFormatPr defaultColWidth="9.140625" defaultRowHeight="12.75"/>
  <cols>
    <col min="1" max="1" width="13.57421875" style="2" customWidth="1"/>
    <col min="2" max="2" width="5.7109375" style="2" customWidth="1"/>
    <col min="3" max="3" width="23.00390625" style="2" customWidth="1"/>
    <col min="4" max="4" width="7.7109375" style="2" customWidth="1"/>
    <col min="5" max="5" width="22.28125" style="2" customWidth="1"/>
    <col min="6" max="6" width="7.7109375" style="2" customWidth="1"/>
    <col min="7" max="7" width="25.8515625" style="2" customWidth="1"/>
    <col min="8" max="8" width="7.7109375" style="2" customWidth="1"/>
    <col min="9" max="9" width="22.57421875" style="2" customWidth="1"/>
    <col min="10" max="10" width="7.7109375" style="2" customWidth="1"/>
    <col min="11" max="11" width="20.7109375" style="2" customWidth="1"/>
    <col min="12" max="12" width="7.7109375" style="2" customWidth="1"/>
    <col min="13" max="13" width="15.7109375" style="2" customWidth="1"/>
    <col min="14" max="14" width="5.7109375" style="2" customWidth="1"/>
    <col min="15" max="16" width="9.140625" style="2" customWidth="1"/>
    <col min="17" max="17" width="10.7109375" style="2" bestFit="1" customWidth="1"/>
    <col min="18" max="16384" width="9.140625" style="2" customWidth="1"/>
  </cols>
  <sheetData>
    <row r="1" spans="1:6" ht="22.5">
      <c r="A1" s="115"/>
      <c r="B1" s="115"/>
      <c r="C1" s="4"/>
      <c r="D1" s="13"/>
      <c r="E1" s="47">
        <v>42475</v>
      </c>
      <c r="F1" s="41"/>
    </row>
    <row r="2" spans="2:14" ht="10.5" customHeight="1">
      <c r="B2" s="1"/>
      <c r="D2" s="1"/>
      <c r="F2" s="1"/>
      <c r="H2" s="1"/>
      <c r="J2" s="1"/>
      <c r="L2" s="1"/>
      <c r="N2" s="1"/>
    </row>
    <row r="3" spans="1:14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1" customFormat="1" ht="12.75" customHeight="1">
      <c r="A4" s="113" t="s">
        <v>0</v>
      </c>
      <c r="B4" s="114"/>
      <c r="C4" s="113" t="s">
        <v>1</v>
      </c>
      <c r="D4" s="114"/>
      <c r="E4" s="113" t="s">
        <v>2</v>
      </c>
      <c r="F4" s="114"/>
      <c r="G4" s="113" t="s">
        <v>3</v>
      </c>
      <c r="H4" s="114"/>
      <c r="I4" s="113" t="s">
        <v>4</v>
      </c>
      <c r="J4" s="114"/>
      <c r="K4" s="113" t="s">
        <v>5</v>
      </c>
      <c r="L4" s="114"/>
      <c r="M4" s="113" t="s">
        <v>6</v>
      </c>
      <c r="N4" s="114"/>
    </row>
    <row r="5" spans="1:14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7" ht="15">
      <c r="A6" s="22"/>
      <c r="B6" s="23"/>
      <c r="C6" s="22"/>
      <c r="D6" s="23">
        <f>IF($D$1=2,1,"")</f>
      </c>
      <c r="E6" s="22"/>
      <c r="F6" s="23"/>
      <c r="G6" s="22" t="s">
        <v>108</v>
      </c>
      <c r="H6" s="23"/>
      <c r="I6" s="22" t="s">
        <v>108</v>
      </c>
      <c r="J6" s="23"/>
      <c r="K6" s="22">
        <v>42461</v>
      </c>
      <c r="L6" s="23"/>
      <c r="M6" s="22">
        <f>K6+1</f>
        <v>42462</v>
      </c>
      <c r="N6" s="23"/>
      <c r="Q6" s="19"/>
    </row>
    <row r="7" spans="1:17" ht="17.25" customHeight="1">
      <c r="A7" s="24"/>
      <c r="B7" s="29"/>
      <c r="C7" s="24"/>
      <c r="D7" s="29"/>
      <c r="E7" s="25"/>
      <c r="F7" s="30"/>
      <c r="H7" s="29"/>
      <c r="I7" s="66"/>
      <c r="J7" s="29"/>
      <c r="K7" s="24" t="s">
        <v>119</v>
      </c>
      <c r="L7" s="29" t="s">
        <v>118</v>
      </c>
      <c r="M7" s="24"/>
      <c r="N7" s="29"/>
      <c r="Q7" s="19"/>
    </row>
    <row r="8" spans="1:17" ht="17.25" customHeight="1">
      <c r="A8" s="25"/>
      <c r="B8" s="30"/>
      <c r="C8" s="25"/>
      <c r="D8" s="30"/>
      <c r="E8" s="40"/>
      <c r="F8" s="30"/>
      <c r="H8" s="30"/>
      <c r="I8" s="25"/>
      <c r="J8" s="30"/>
      <c r="K8" s="25" t="s">
        <v>120</v>
      </c>
      <c r="L8" s="30" t="s">
        <v>121</v>
      </c>
      <c r="M8" s="25"/>
      <c r="N8" s="30"/>
      <c r="Q8" s="19"/>
    </row>
    <row r="9" spans="1:15" ht="17.25" customHeight="1">
      <c r="A9" s="25"/>
      <c r="B9" s="30"/>
      <c r="C9" s="25"/>
      <c r="D9" s="30"/>
      <c r="E9" s="51"/>
      <c r="F9" s="32"/>
      <c r="H9" s="30"/>
      <c r="I9" s="25"/>
      <c r="J9" s="30"/>
      <c r="K9" s="25" t="s">
        <v>122</v>
      </c>
      <c r="L9" s="30" t="s">
        <v>118</v>
      </c>
      <c r="M9" s="25"/>
      <c r="N9" s="30"/>
      <c r="O9" s="19"/>
    </row>
    <row r="10" spans="1:15" ht="17.25" customHeight="1">
      <c r="A10" s="25"/>
      <c r="B10" s="30"/>
      <c r="C10" s="25"/>
      <c r="D10" s="32"/>
      <c r="E10" s="51"/>
      <c r="F10" s="30"/>
      <c r="H10" s="32"/>
      <c r="I10" s="25"/>
      <c r="J10" s="32"/>
      <c r="K10" s="25" t="s">
        <v>123</v>
      </c>
      <c r="L10" s="32" t="s">
        <v>121</v>
      </c>
      <c r="M10" s="25"/>
      <c r="N10" s="30"/>
      <c r="O10" s="19"/>
    </row>
    <row r="11" spans="1:15" ht="17.25" customHeight="1">
      <c r="A11" s="25"/>
      <c r="B11" s="30"/>
      <c r="C11" s="25"/>
      <c r="D11" s="30"/>
      <c r="E11" s="25"/>
      <c r="F11" s="30"/>
      <c r="H11" s="30"/>
      <c r="I11" s="25"/>
      <c r="J11" s="30"/>
      <c r="K11" s="25" t="s">
        <v>133</v>
      </c>
      <c r="L11" s="30" t="s">
        <v>121</v>
      </c>
      <c r="M11" s="43"/>
      <c r="N11" s="30"/>
      <c r="O11" s="19"/>
    </row>
    <row r="12" spans="1:15" ht="17.25" customHeight="1">
      <c r="A12" s="25"/>
      <c r="B12" s="30"/>
      <c r="C12" s="25"/>
      <c r="D12" s="30"/>
      <c r="E12" s="25"/>
      <c r="F12" s="30"/>
      <c r="H12" s="30"/>
      <c r="I12" s="25"/>
      <c r="J12" s="30"/>
      <c r="K12" s="25" t="s">
        <v>114</v>
      </c>
      <c r="L12" s="30"/>
      <c r="M12" s="25"/>
      <c r="N12" s="30"/>
      <c r="O12" s="19"/>
    </row>
    <row r="13" spans="1:15" ht="17.25" customHeight="1">
      <c r="A13" s="25"/>
      <c r="B13" s="30"/>
      <c r="C13" s="25"/>
      <c r="D13" s="30"/>
      <c r="E13" s="25"/>
      <c r="F13" s="32"/>
      <c r="G13" s="25"/>
      <c r="H13" s="30"/>
      <c r="I13" s="25"/>
      <c r="J13" s="49"/>
      <c r="K13" s="25" t="s">
        <v>117</v>
      </c>
      <c r="L13" s="30" t="s">
        <v>118</v>
      </c>
      <c r="M13" s="25"/>
      <c r="N13" s="30"/>
      <c r="O13" s="19"/>
    </row>
    <row r="14" spans="1:15" ht="17.25" customHeight="1">
      <c r="A14" s="26"/>
      <c r="B14" s="31"/>
      <c r="C14" s="26"/>
      <c r="D14" s="31"/>
      <c r="E14" s="25"/>
      <c r="F14" s="30"/>
      <c r="G14" s="26"/>
      <c r="H14" s="31"/>
      <c r="I14" s="43"/>
      <c r="J14" s="43"/>
      <c r="K14" s="26"/>
      <c r="L14" s="31"/>
      <c r="M14" s="26"/>
      <c r="N14" s="31"/>
      <c r="O14" s="19"/>
    </row>
    <row r="15" spans="1:15" ht="17.25" customHeight="1">
      <c r="A15" s="22">
        <f>M6+1</f>
        <v>42463</v>
      </c>
      <c r="B15" s="23"/>
      <c r="C15" s="22">
        <f>A15+1</f>
        <v>42464</v>
      </c>
      <c r="D15" s="23"/>
      <c r="E15" s="22">
        <f aca="true" t="shared" si="0" ref="E15:K15">C15+1</f>
        <v>42465</v>
      </c>
      <c r="F15" s="23"/>
      <c r="G15" s="22">
        <f t="shared" si="0"/>
        <v>42466</v>
      </c>
      <c r="H15" s="23"/>
      <c r="I15" s="22">
        <f t="shared" si="0"/>
        <v>42467</v>
      </c>
      <c r="J15" s="23"/>
      <c r="K15" s="22">
        <f t="shared" si="0"/>
        <v>42468</v>
      </c>
      <c r="L15" s="23"/>
      <c r="M15" s="22">
        <f>K15+1</f>
        <v>42469</v>
      </c>
      <c r="N15" s="23"/>
      <c r="O15" s="19"/>
    </row>
    <row r="16" spans="1:17" ht="15.75">
      <c r="A16" s="24"/>
      <c r="B16" s="29"/>
      <c r="C16" s="24" t="s">
        <v>237</v>
      </c>
      <c r="D16" s="78" t="s">
        <v>134</v>
      </c>
      <c r="E16" s="25" t="s">
        <v>227</v>
      </c>
      <c r="F16" s="49" t="s">
        <v>134</v>
      </c>
      <c r="G16" s="66" t="s">
        <v>205</v>
      </c>
      <c r="H16" s="29" t="s">
        <v>134</v>
      </c>
      <c r="I16" s="24" t="s">
        <v>186</v>
      </c>
      <c r="J16" s="29" t="s">
        <v>187</v>
      </c>
      <c r="K16" s="24" t="s">
        <v>198</v>
      </c>
      <c r="L16" s="29" t="s">
        <v>118</v>
      </c>
      <c r="M16" s="24"/>
      <c r="N16" s="29"/>
      <c r="Q16" s="19"/>
    </row>
    <row r="17" spans="1:17" ht="17.25" customHeight="1">
      <c r="A17" s="25"/>
      <c r="B17" s="30"/>
      <c r="C17" s="25" t="s">
        <v>150</v>
      </c>
      <c r="D17" s="30" t="s">
        <v>121</v>
      </c>
      <c r="E17" s="25" t="s">
        <v>228</v>
      </c>
      <c r="F17" s="49" t="s">
        <v>118</v>
      </c>
      <c r="G17" s="25" t="s">
        <v>150</v>
      </c>
      <c r="H17" s="30" t="s">
        <v>121</v>
      </c>
      <c r="I17" s="25" t="s">
        <v>122</v>
      </c>
      <c r="J17" s="30" t="s">
        <v>118</v>
      </c>
      <c r="K17" s="25" t="s">
        <v>199</v>
      </c>
      <c r="L17" s="32" t="s">
        <v>121</v>
      </c>
      <c r="M17" s="25"/>
      <c r="N17" s="30"/>
      <c r="Q17" s="19"/>
    </row>
    <row r="18" spans="1:17" ht="17.25" customHeight="1">
      <c r="A18" s="25"/>
      <c r="B18" s="30"/>
      <c r="C18" s="25" t="s">
        <v>151</v>
      </c>
      <c r="D18" s="32" t="s">
        <v>121</v>
      </c>
      <c r="E18" s="25" t="s">
        <v>229</v>
      </c>
      <c r="F18" s="49" t="s">
        <v>121</v>
      </c>
      <c r="G18" s="25" t="s">
        <v>203</v>
      </c>
      <c r="H18" s="30"/>
      <c r="I18" s="25" t="s">
        <v>248</v>
      </c>
      <c r="J18" s="32" t="s">
        <v>121</v>
      </c>
      <c r="K18" s="25" t="s">
        <v>200</v>
      </c>
      <c r="L18" s="30" t="s">
        <v>121</v>
      </c>
      <c r="M18" s="25"/>
      <c r="N18" s="30"/>
      <c r="Q18" s="19"/>
    </row>
    <row r="19" spans="1:17" ht="17.25" customHeight="1">
      <c r="A19" s="25"/>
      <c r="B19" s="30"/>
      <c r="C19" s="25" t="s">
        <v>201</v>
      </c>
      <c r="D19" s="30" t="s">
        <v>121</v>
      </c>
      <c r="E19" s="25" t="s">
        <v>152</v>
      </c>
      <c r="F19" s="49" t="s">
        <v>121</v>
      </c>
      <c r="G19" s="25" t="s">
        <v>247</v>
      </c>
      <c r="H19" s="32" t="s">
        <v>121</v>
      </c>
      <c r="I19" s="25" t="s">
        <v>157</v>
      </c>
      <c r="J19" s="32" t="s">
        <v>121</v>
      </c>
      <c r="K19" s="25" t="s">
        <v>178</v>
      </c>
      <c r="L19" s="32" t="s">
        <v>121</v>
      </c>
      <c r="M19" s="25"/>
      <c r="N19" s="30"/>
      <c r="Q19" s="19"/>
    </row>
    <row r="20" spans="1:17" ht="17.25" customHeight="1">
      <c r="A20" s="25"/>
      <c r="B20" s="30"/>
      <c r="C20" s="25" t="s">
        <v>137</v>
      </c>
      <c r="D20" s="30"/>
      <c r="E20" s="25" t="s">
        <v>230</v>
      </c>
      <c r="F20" s="30">
        <v>2</v>
      </c>
      <c r="G20" s="49" t="s">
        <v>206</v>
      </c>
      <c r="H20" s="49" t="s">
        <v>207</v>
      </c>
      <c r="I20" s="25" t="s">
        <v>114</v>
      </c>
      <c r="J20" s="30" t="s">
        <v>154</v>
      </c>
      <c r="K20" s="25" t="s">
        <v>130</v>
      </c>
      <c r="L20" s="30" t="s">
        <v>118</v>
      </c>
      <c r="M20" s="25"/>
      <c r="N20" s="30"/>
      <c r="Q20" s="19"/>
    </row>
    <row r="21" spans="1:17" ht="17.25" customHeight="1">
      <c r="A21" s="25"/>
      <c r="B21" s="30"/>
      <c r="C21" s="25" t="s">
        <v>117</v>
      </c>
      <c r="D21" s="30" t="s">
        <v>118</v>
      </c>
      <c r="E21" s="25" t="s">
        <v>117</v>
      </c>
      <c r="F21" s="30" t="s">
        <v>118</v>
      </c>
      <c r="G21" s="25" t="s">
        <v>204</v>
      </c>
      <c r="H21" s="30" t="s">
        <v>121</v>
      </c>
      <c r="I21" s="25" t="s">
        <v>117</v>
      </c>
      <c r="J21" s="30" t="s">
        <v>118</v>
      </c>
      <c r="K21" s="25"/>
      <c r="L21" s="49"/>
      <c r="M21" s="25"/>
      <c r="N21" s="30"/>
      <c r="Q21" s="19"/>
    </row>
    <row r="22" spans="1:17" ht="17.25" customHeight="1">
      <c r="A22" s="25"/>
      <c r="B22" s="30"/>
      <c r="C22" s="25"/>
      <c r="D22" s="30"/>
      <c r="E22" s="25"/>
      <c r="F22" s="30"/>
      <c r="G22" s="25" t="s">
        <v>158</v>
      </c>
      <c r="H22" s="30">
        <v>1</v>
      </c>
      <c r="I22" s="25"/>
      <c r="J22" s="30"/>
      <c r="K22" s="25"/>
      <c r="L22" s="30"/>
      <c r="M22" s="25"/>
      <c r="N22" s="30"/>
      <c r="Q22" s="19"/>
    </row>
    <row r="23" spans="1:17" ht="17.25" customHeight="1">
      <c r="A23" s="26"/>
      <c r="B23" s="31"/>
      <c r="C23" s="86" t="s">
        <v>107</v>
      </c>
      <c r="D23" s="31"/>
      <c r="E23" s="26"/>
      <c r="F23" s="31"/>
      <c r="G23" s="26"/>
      <c r="H23" s="31"/>
      <c r="I23" s="26"/>
      <c r="J23" s="31"/>
      <c r="K23" s="86" t="s">
        <v>109</v>
      </c>
      <c r="L23" s="31"/>
      <c r="M23" s="26"/>
      <c r="N23" s="31"/>
      <c r="Q23" s="19"/>
    </row>
    <row r="24" spans="1:17" ht="17.25" customHeight="1">
      <c r="A24" s="22">
        <f>M15+1</f>
        <v>42470</v>
      </c>
      <c r="B24" s="23"/>
      <c r="C24" s="22">
        <f>A24+1</f>
        <v>42471</v>
      </c>
      <c r="D24" s="23"/>
      <c r="E24" s="22">
        <f aca="true" t="shared" si="1" ref="E24:K24">C24+1</f>
        <v>42472</v>
      </c>
      <c r="F24" s="23"/>
      <c r="G24" s="22">
        <f t="shared" si="1"/>
        <v>42473</v>
      </c>
      <c r="H24" s="23"/>
      <c r="I24" s="22">
        <f t="shared" si="1"/>
        <v>42474</v>
      </c>
      <c r="J24" s="23"/>
      <c r="K24" s="22">
        <f t="shared" si="1"/>
        <v>42475</v>
      </c>
      <c r="L24" s="23"/>
      <c r="M24" s="22">
        <f>K24+1</f>
        <v>42476</v>
      </c>
      <c r="N24" s="23"/>
      <c r="Q24" s="19"/>
    </row>
    <row r="25" spans="1:14" ht="15">
      <c r="A25" s="24"/>
      <c r="B25" s="29"/>
      <c r="C25" s="24" t="s">
        <v>194</v>
      </c>
      <c r="D25" s="29" t="s">
        <v>195</v>
      </c>
      <c r="E25" s="25" t="s">
        <v>223</v>
      </c>
      <c r="F25" s="32" t="s">
        <v>134</v>
      </c>
      <c r="G25" s="24" t="s">
        <v>141</v>
      </c>
      <c r="H25" s="29" t="s">
        <v>142</v>
      </c>
      <c r="I25" s="24" t="s">
        <v>140</v>
      </c>
      <c r="J25" s="29" t="s">
        <v>134</v>
      </c>
      <c r="K25" s="29" t="s">
        <v>164</v>
      </c>
      <c r="L25" s="29" t="s">
        <v>165</v>
      </c>
      <c r="M25" s="24"/>
      <c r="N25" s="29"/>
    </row>
    <row r="26" spans="1:17" ht="17.25" customHeight="1">
      <c r="A26" s="25"/>
      <c r="B26" s="30"/>
      <c r="C26" s="25" t="s">
        <v>196</v>
      </c>
      <c r="D26" s="30">
        <v>1</v>
      </c>
      <c r="E26" s="25" t="s">
        <v>224</v>
      </c>
      <c r="F26" s="32" t="s">
        <v>121</v>
      </c>
      <c r="G26" s="25" t="s">
        <v>143</v>
      </c>
      <c r="H26" s="30" t="s">
        <v>127</v>
      </c>
      <c r="I26" s="25" t="s">
        <v>138</v>
      </c>
      <c r="J26" s="30"/>
      <c r="K26" s="30" t="s">
        <v>231</v>
      </c>
      <c r="L26" s="30" t="s">
        <v>127</v>
      </c>
      <c r="M26" s="25"/>
      <c r="N26" s="30"/>
      <c r="Q26" s="19"/>
    </row>
    <row r="27" spans="1:17" ht="17.25" customHeight="1">
      <c r="A27" s="25"/>
      <c r="B27" s="30"/>
      <c r="C27" s="25" t="s">
        <v>126</v>
      </c>
      <c r="D27" s="30" t="s">
        <v>121</v>
      </c>
      <c r="E27" s="48" t="s">
        <v>214</v>
      </c>
      <c r="F27" s="32" t="s">
        <v>121</v>
      </c>
      <c r="G27" s="25" t="s">
        <v>144</v>
      </c>
      <c r="H27" s="30" t="s">
        <v>127</v>
      </c>
      <c r="I27" s="25" t="s">
        <v>139</v>
      </c>
      <c r="J27" s="30" t="s">
        <v>127</v>
      </c>
      <c r="K27" s="30" t="s">
        <v>167</v>
      </c>
      <c r="L27" s="30" t="s">
        <v>127</v>
      </c>
      <c r="M27" s="25"/>
      <c r="N27" s="30"/>
      <c r="Q27" s="19"/>
    </row>
    <row r="28" spans="1:17" ht="17.25" customHeight="1">
      <c r="A28" s="25"/>
      <c r="B28" s="30"/>
      <c r="C28" s="25" t="s">
        <v>197</v>
      </c>
      <c r="D28" s="32" t="s">
        <v>121</v>
      </c>
      <c r="E28" s="25" t="s">
        <v>243</v>
      </c>
      <c r="F28" s="30" t="s">
        <v>217</v>
      </c>
      <c r="G28" s="25" t="s">
        <v>145</v>
      </c>
      <c r="H28" s="30" t="s">
        <v>146</v>
      </c>
      <c r="I28" s="25" t="s">
        <v>157</v>
      </c>
      <c r="J28" s="30" t="s">
        <v>127</v>
      </c>
      <c r="K28" s="30" t="s">
        <v>204</v>
      </c>
      <c r="L28" s="30" t="s">
        <v>127</v>
      </c>
      <c r="M28" s="25"/>
      <c r="N28" s="30"/>
      <c r="Q28" s="19"/>
    </row>
    <row r="29" spans="1:17" ht="17.25" customHeight="1">
      <c r="A29" s="25"/>
      <c r="B29" s="30"/>
      <c r="C29" s="25" t="s">
        <v>129</v>
      </c>
      <c r="D29" s="30" t="s">
        <v>121</v>
      </c>
      <c r="E29" s="25" t="s">
        <v>163</v>
      </c>
      <c r="F29" s="30">
        <v>1</v>
      </c>
      <c r="G29" s="25" t="s">
        <v>147</v>
      </c>
      <c r="H29" s="30" t="s">
        <v>127</v>
      </c>
      <c r="I29" s="25" t="s">
        <v>130</v>
      </c>
      <c r="J29" s="30" t="s">
        <v>131</v>
      </c>
      <c r="K29" s="30" t="s">
        <v>132</v>
      </c>
      <c r="L29" s="30">
        <v>1</v>
      </c>
      <c r="M29" s="25"/>
      <c r="N29" s="30"/>
      <c r="Q29" s="19"/>
    </row>
    <row r="30" spans="1:17" ht="17.25" customHeight="1">
      <c r="A30" s="25"/>
      <c r="B30" s="30"/>
      <c r="C30" s="25" t="s">
        <v>130</v>
      </c>
      <c r="D30" s="30" t="s">
        <v>118</v>
      </c>
      <c r="E30" s="25" t="s">
        <v>117</v>
      </c>
      <c r="F30" s="30" t="s">
        <v>118</v>
      </c>
      <c r="G30" s="25" t="s">
        <v>132</v>
      </c>
      <c r="H30" s="30" t="s">
        <v>148</v>
      </c>
      <c r="I30" s="25" t="s">
        <v>132</v>
      </c>
      <c r="J30" s="30">
        <v>1</v>
      </c>
      <c r="K30" s="30" t="s">
        <v>130</v>
      </c>
      <c r="L30" s="30" t="s">
        <v>131</v>
      </c>
      <c r="M30" s="25"/>
      <c r="N30" s="30"/>
      <c r="Q30" s="19"/>
    </row>
    <row r="31" spans="1:17" ht="17.25" customHeight="1">
      <c r="A31" s="25"/>
      <c r="B31" s="30"/>
      <c r="C31" s="25" t="s">
        <v>108</v>
      </c>
      <c r="D31" s="30" t="s">
        <v>108</v>
      </c>
      <c r="E31" s="25"/>
      <c r="F31" s="30"/>
      <c r="G31" s="25" t="s">
        <v>130</v>
      </c>
      <c r="H31" s="30" t="s">
        <v>131</v>
      </c>
      <c r="I31" s="25"/>
      <c r="J31" s="30"/>
      <c r="K31" s="25"/>
      <c r="L31" s="30"/>
      <c r="M31" s="25"/>
      <c r="N31" s="30"/>
      <c r="Q31" s="19"/>
    </row>
    <row r="32" spans="1:17" ht="17.25" customHeight="1">
      <c r="A32" s="26"/>
      <c r="B32" s="31"/>
      <c r="C32" s="86" t="s">
        <v>107</v>
      </c>
      <c r="D32" s="30"/>
      <c r="E32" s="26"/>
      <c r="F32" s="31"/>
      <c r="G32" s="26"/>
      <c r="H32" s="31"/>
      <c r="I32" s="26"/>
      <c r="J32" s="31"/>
      <c r="K32" s="86" t="s">
        <v>109</v>
      </c>
      <c r="L32" s="31"/>
      <c r="M32" s="26"/>
      <c r="N32" s="31"/>
      <c r="Q32" s="19"/>
    </row>
    <row r="33" spans="1:17" ht="17.25" customHeight="1">
      <c r="A33" s="22">
        <f>M24+1</f>
        <v>42477</v>
      </c>
      <c r="B33" s="23"/>
      <c r="C33" s="22">
        <f>A33+1</f>
        <v>42478</v>
      </c>
      <c r="D33" s="23"/>
      <c r="E33" s="22">
        <f>C33+1</f>
        <v>42479</v>
      </c>
      <c r="F33" s="23"/>
      <c r="G33" s="22">
        <f>E33+1</f>
        <v>42480</v>
      </c>
      <c r="H33" s="23"/>
      <c r="I33" s="22">
        <f>G33+1</f>
        <v>42481</v>
      </c>
      <c r="J33" s="23"/>
      <c r="K33" s="22">
        <f>I33+1</f>
        <v>42482</v>
      </c>
      <c r="L33" s="23"/>
      <c r="M33" s="22">
        <f>K33+1</f>
        <v>42483</v>
      </c>
      <c r="N33" s="23"/>
      <c r="Q33" s="19"/>
    </row>
    <row r="34" spans="1:14" ht="15">
      <c r="A34" s="24"/>
      <c r="B34" s="29"/>
      <c r="C34" s="24" t="s">
        <v>215</v>
      </c>
      <c r="D34" s="29" t="s">
        <v>134</v>
      </c>
      <c r="E34" s="24" t="s">
        <v>124</v>
      </c>
      <c r="F34" s="29" t="s">
        <v>125</v>
      </c>
      <c r="G34" s="24" t="s">
        <v>149</v>
      </c>
      <c r="H34" s="29" t="s">
        <v>134</v>
      </c>
      <c r="I34" s="24" t="s">
        <v>113</v>
      </c>
      <c r="J34" s="29"/>
      <c r="K34" s="24" t="s">
        <v>210</v>
      </c>
      <c r="L34" s="29" t="s">
        <v>174</v>
      </c>
      <c r="M34" s="24"/>
      <c r="N34" s="29"/>
    </row>
    <row r="35" spans="1:17" ht="17.25" customHeight="1">
      <c r="A35" s="25"/>
      <c r="B35" s="30"/>
      <c r="C35" s="25" t="s">
        <v>150</v>
      </c>
      <c r="D35" s="32" t="s">
        <v>121</v>
      </c>
      <c r="E35" s="25" t="s">
        <v>126</v>
      </c>
      <c r="F35" s="30" t="s">
        <v>127</v>
      </c>
      <c r="G35" s="25" t="s">
        <v>150</v>
      </c>
      <c r="H35" s="30" t="s">
        <v>121</v>
      </c>
      <c r="I35" s="24" t="s">
        <v>208</v>
      </c>
      <c r="J35" s="29"/>
      <c r="K35" s="25" t="s">
        <v>211</v>
      </c>
      <c r="L35" s="32" t="s">
        <v>176</v>
      </c>
      <c r="M35" s="25"/>
      <c r="N35" s="30"/>
      <c r="Q35" s="19"/>
    </row>
    <row r="36" spans="1:17" ht="17.25" customHeight="1">
      <c r="A36" s="25"/>
      <c r="B36" s="30"/>
      <c r="C36" s="25" t="s">
        <v>216</v>
      </c>
      <c r="D36" s="32" t="s">
        <v>121</v>
      </c>
      <c r="E36" s="25" t="s">
        <v>250</v>
      </c>
      <c r="F36" s="30" t="s">
        <v>146</v>
      </c>
      <c r="G36" s="25" t="s">
        <v>151</v>
      </c>
      <c r="H36" s="30" t="s">
        <v>121</v>
      </c>
      <c r="I36" s="25" t="s">
        <v>150</v>
      </c>
      <c r="J36" s="30"/>
      <c r="K36" s="25" t="s">
        <v>162</v>
      </c>
      <c r="L36" s="32" t="s">
        <v>121</v>
      </c>
      <c r="M36" s="25"/>
      <c r="N36" s="30"/>
      <c r="Q36" s="19"/>
    </row>
    <row r="37" spans="1:17" ht="17.25" customHeight="1">
      <c r="A37" s="25"/>
      <c r="B37" s="30"/>
      <c r="C37" s="25" t="s">
        <v>133</v>
      </c>
      <c r="D37" s="32" t="s">
        <v>121</v>
      </c>
      <c r="E37" s="49" t="s">
        <v>249</v>
      </c>
      <c r="F37" s="49" t="s">
        <v>121</v>
      </c>
      <c r="G37" s="25" t="s">
        <v>152</v>
      </c>
      <c r="H37" s="30" t="s">
        <v>121</v>
      </c>
      <c r="I37" s="25" t="s">
        <v>203</v>
      </c>
      <c r="J37" s="30" t="s">
        <v>121</v>
      </c>
      <c r="K37" s="25" t="s">
        <v>153</v>
      </c>
      <c r="L37" s="30">
        <v>2</v>
      </c>
      <c r="M37" s="25"/>
      <c r="N37" s="30"/>
      <c r="Q37" s="19"/>
    </row>
    <row r="38" spans="1:17" ht="17.25" customHeight="1">
      <c r="A38" s="25"/>
      <c r="B38" s="30"/>
      <c r="C38" s="25" t="s">
        <v>218</v>
      </c>
      <c r="D38" s="30"/>
      <c r="E38" s="25" t="s">
        <v>129</v>
      </c>
      <c r="F38" s="30" t="s">
        <v>222</v>
      </c>
      <c r="G38" s="25" t="s">
        <v>153</v>
      </c>
      <c r="H38" s="30" t="s">
        <v>154</v>
      </c>
      <c r="I38" s="25" t="s">
        <v>116</v>
      </c>
      <c r="J38" s="30" t="s">
        <v>121</v>
      </c>
      <c r="K38" s="25" t="s">
        <v>117</v>
      </c>
      <c r="L38" s="30" t="s">
        <v>118</v>
      </c>
      <c r="M38" s="25"/>
      <c r="N38" s="30"/>
      <c r="Q38" s="19"/>
    </row>
    <row r="39" spans="1:17" ht="17.25" customHeight="1">
      <c r="A39" s="25"/>
      <c r="B39" s="30"/>
      <c r="C39" s="25" t="s">
        <v>117</v>
      </c>
      <c r="D39" s="30" t="s">
        <v>118</v>
      </c>
      <c r="E39" s="25" t="s">
        <v>130</v>
      </c>
      <c r="F39" s="30" t="s">
        <v>131</v>
      </c>
      <c r="G39" s="25" t="s">
        <v>117</v>
      </c>
      <c r="H39" s="30" t="s">
        <v>118</v>
      </c>
      <c r="I39" s="25" t="s">
        <v>190</v>
      </c>
      <c r="J39" s="30" t="s">
        <v>121</v>
      </c>
      <c r="K39" s="25"/>
      <c r="L39" s="30"/>
      <c r="M39" s="40"/>
      <c r="N39" s="30"/>
      <c r="Q39" s="19"/>
    </row>
    <row r="40" spans="1:17" ht="17.25" customHeight="1">
      <c r="A40" s="25"/>
      <c r="B40" s="30"/>
      <c r="C40" s="43"/>
      <c r="D40" s="43"/>
      <c r="E40" s="25" t="s">
        <v>132</v>
      </c>
      <c r="F40" s="30">
        <v>1</v>
      </c>
      <c r="G40" s="43"/>
      <c r="H40" s="43"/>
      <c r="I40" s="25" t="s">
        <v>209</v>
      </c>
      <c r="J40" s="30" t="s">
        <v>121</v>
      </c>
      <c r="K40" s="25"/>
      <c r="L40" s="30"/>
      <c r="M40" s="25"/>
      <c r="N40" s="30"/>
      <c r="Q40" s="19"/>
    </row>
    <row r="41" spans="1:17" ht="17.25" customHeight="1">
      <c r="A41" s="26"/>
      <c r="B41" s="31"/>
      <c r="C41" s="26"/>
      <c r="D41" s="31"/>
      <c r="E41" s="26"/>
      <c r="F41" s="43"/>
      <c r="G41" s="26"/>
      <c r="H41" s="43"/>
      <c r="I41" s="49" t="s">
        <v>117</v>
      </c>
      <c r="J41" s="49" t="s">
        <v>118</v>
      </c>
      <c r="K41" s="26"/>
      <c r="L41" s="31"/>
      <c r="M41" s="26"/>
      <c r="N41" s="31"/>
      <c r="Q41" s="19"/>
    </row>
    <row r="42" spans="1:17" ht="17.25" customHeight="1">
      <c r="A42" s="22">
        <f>M33+1</f>
        <v>42484</v>
      </c>
      <c r="B42" s="23"/>
      <c r="C42" s="22">
        <f>A42+1</f>
        <v>42485</v>
      </c>
      <c r="D42" s="23"/>
      <c r="E42" s="22">
        <v>42486</v>
      </c>
      <c r="F42" s="23"/>
      <c r="G42" s="22">
        <v>42487</v>
      </c>
      <c r="H42" s="23"/>
      <c r="I42" s="27">
        <v>42488</v>
      </c>
      <c r="J42" s="23"/>
      <c r="K42" s="22">
        <v>42489</v>
      </c>
      <c r="L42" s="30"/>
      <c r="M42" s="22">
        <v>42490</v>
      </c>
      <c r="N42" s="30"/>
      <c r="Q42" s="19"/>
    </row>
    <row r="43" spans="1:14" ht="15">
      <c r="A43" s="24"/>
      <c r="B43" s="29"/>
      <c r="C43" s="25" t="s">
        <v>180</v>
      </c>
      <c r="D43" s="49"/>
      <c r="E43" s="24" t="s">
        <v>168</v>
      </c>
      <c r="F43" s="29"/>
      <c r="G43" s="24" t="s">
        <v>155</v>
      </c>
      <c r="H43" s="29" t="s">
        <v>134</v>
      </c>
      <c r="I43" s="24" t="s">
        <v>193</v>
      </c>
      <c r="J43" s="29" t="s">
        <v>165</v>
      </c>
      <c r="K43" s="24" t="s">
        <v>173</v>
      </c>
      <c r="L43" s="29" t="s">
        <v>174</v>
      </c>
      <c r="M43" s="25"/>
      <c r="N43" s="30"/>
    </row>
    <row r="44" spans="1:14" ht="15">
      <c r="A44" s="25"/>
      <c r="B44" s="30"/>
      <c r="C44" s="25" t="s">
        <v>181</v>
      </c>
      <c r="D44" s="49" t="s">
        <v>154</v>
      </c>
      <c r="E44" s="25" t="s">
        <v>169</v>
      </c>
      <c r="F44" s="30" t="s">
        <v>134</v>
      </c>
      <c r="G44" s="25" t="s">
        <v>150</v>
      </c>
      <c r="H44" s="32" t="s">
        <v>121</v>
      </c>
      <c r="I44" s="25" t="s">
        <v>188</v>
      </c>
      <c r="J44" s="30" t="s">
        <v>189</v>
      </c>
      <c r="K44" s="25" t="s">
        <v>175</v>
      </c>
      <c r="L44" s="30" t="s">
        <v>176</v>
      </c>
      <c r="M44" s="25"/>
      <c r="N44" s="30"/>
    </row>
    <row r="45" spans="1:14" ht="15">
      <c r="A45" s="25"/>
      <c r="B45" s="30"/>
      <c r="C45" s="25" t="s">
        <v>182</v>
      </c>
      <c r="D45" s="49" t="s">
        <v>118</v>
      </c>
      <c r="E45" s="25" t="s">
        <v>170</v>
      </c>
      <c r="F45" s="32" t="s">
        <v>121</v>
      </c>
      <c r="G45" s="25" t="s">
        <v>156</v>
      </c>
      <c r="H45" s="32" t="s">
        <v>121</v>
      </c>
      <c r="I45" s="25" t="s">
        <v>190</v>
      </c>
      <c r="J45" s="30" t="s">
        <v>127</v>
      </c>
      <c r="K45" s="25" t="s">
        <v>177</v>
      </c>
      <c r="L45" s="32"/>
      <c r="M45" s="44"/>
      <c r="N45" s="45"/>
    </row>
    <row r="46" spans="1:14" ht="15">
      <c r="A46" s="25"/>
      <c r="B46" s="30"/>
      <c r="C46" s="25" t="s">
        <v>183</v>
      </c>
      <c r="D46" s="49" t="s">
        <v>184</v>
      </c>
      <c r="E46" s="25" t="s">
        <v>171</v>
      </c>
      <c r="F46" s="32" t="s">
        <v>118</v>
      </c>
      <c r="G46" s="25" t="s">
        <v>178</v>
      </c>
      <c r="H46" s="30" t="s">
        <v>121</v>
      </c>
      <c r="I46" s="25" t="s">
        <v>135</v>
      </c>
      <c r="J46" s="30" t="s">
        <v>136</v>
      </c>
      <c r="K46" s="25" t="s">
        <v>147</v>
      </c>
      <c r="L46" s="32" t="s">
        <v>121</v>
      </c>
      <c r="M46" s="44"/>
      <c r="N46" s="45"/>
    </row>
    <row r="47" spans="1:14" ht="15">
      <c r="A47" s="25"/>
      <c r="B47" s="30"/>
      <c r="C47" s="25" t="s">
        <v>115</v>
      </c>
      <c r="D47" s="30" t="s">
        <v>118</v>
      </c>
      <c r="E47" s="25" t="s">
        <v>172</v>
      </c>
      <c r="F47" s="30">
        <v>1</v>
      </c>
      <c r="G47" s="25" t="s">
        <v>158</v>
      </c>
      <c r="H47" s="32" t="s">
        <v>154</v>
      </c>
      <c r="I47" s="25" t="s">
        <v>191</v>
      </c>
      <c r="J47" s="30">
        <v>1</v>
      </c>
      <c r="K47" s="25" t="s">
        <v>179</v>
      </c>
      <c r="L47" s="30" t="s">
        <v>121</v>
      </c>
      <c r="M47" s="62"/>
      <c r="N47" s="63"/>
    </row>
    <row r="48" spans="1:14" ht="15">
      <c r="A48" s="25"/>
      <c r="B48" s="30"/>
      <c r="C48" s="25" t="s">
        <v>185</v>
      </c>
      <c r="D48" s="30" t="s">
        <v>121</v>
      </c>
      <c r="E48" s="25" t="s">
        <v>133</v>
      </c>
      <c r="F48" s="30" t="s">
        <v>121</v>
      </c>
      <c r="G48" s="25" t="s">
        <v>117</v>
      </c>
      <c r="H48" s="32" t="s">
        <v>118</v>
      </c>
      <c r="I48" s="25" t="s">
        <v>130</v>
      </c>
      <c r="J48" s="30" t="s">
        <v>192</v>
      </c>
      <c r="K48" s="25" t="s">
        <v>117</v>
      </c>
      <c r="L48" s="30" t="s">
        <v>118</v>
      </c>
      <c r="M48" s="62"/>
      <c r="N48" s="63"/>
    </row>
    <row r="49" spans="1:14" ht="15">
      <c r="A49" s="25"/>
      <c r="B49" s="30"/>
      <c r="C49" s="25" t="s">
        <v>117</v>
      </c>
      <c r="D49" s="30" t="s">
        <v>118</v>
      </c>
      <c r="E49" s="25" t="s">
        <v>130</v>
      </c>
      <c r="F49" s="30" t="s">
        <v>131</v>
      </c>
      <c r="G49" s="25"/>
      <c r="H49" s="30"/>
      <c r="I49" s="25"/>
      <c r="J49" s="49"/>
      <c r="K49" s="25"/>
      <c r="L49" s="30"/>
      <c r="M49" s="62"/>
      <c r="N49" s="63"/>
    </row>
    <row r="50" spans="1:14" ht="15.75">
      <c r="A50" s="26"/>
      <c r="B50" s="31"/>
      <c r="C50" s="86" t="s">
        <v>107</v>
      </c>
      <c r="D50" s="31"/>
      <c r="E50" s="26"/>
      <c r="F50" s="31"/>
      <c r="G50" s="26"/>
      <c r="H50" s="31"/>
      <c r="I50" s="26"/>
      <c r="J50" s="31"/>
      <c r="K50" s="86" t="s">
        <v>109</v>
      </c>
      <c r="L50" s="31"/>
      <c r="M50" s="64"/>
      <c r="N50" s="65"/>
    </row>
    <row r="51" spans="1:14" ht="15">
      <c r="A51" s="44"/>
      <c r="B51" s="45"/>
      <c r="C51" s="44"/>
      <c r="D51" s="45"/>
      <c r="E51" s="44"/>
      <c r="F51" s="45"/>
      <c r="G51" s="44"/>
      <c r="H51" s="45"/>
      <c r="I51" s="44"/>
      <c r="J51" s="45"/>
      <c r="K51" s="44"/>
      <c r="L51" s="45"/>
      <c r="M51" s="46"/>
      <c r="N51" s="46"/>
    </row>
  </sheetData>
  <sheetProtection/>
  <mergeCells count="8">
    <mergeCell ref="I4:J4"/>
    <mergeCell ref="K4:L4"/>
    <mergeCell ref="M4:N4"/>
    <mergeCell ref="A1:B1"/>
    <mergeCell ref="A4:B4"/>
    <mergeCell ref="C4:D4"/>
    <mergeCell ref="E4:F4"/>
    <mergeCell ref="G4:H4"/>
  </mergeCells>
  <printOptions/>
  <pageMargins left="0.25" right="0.25" top="0.25" bottom="0.25" header="0.15" footer="0.15"/>
  <pageSetup orientation="landscape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zoomScalePageLayoutView="0" workbookViewId="0" topLeftCell="A8">
      <selection activeCell="C34" sqref="C34"/>
    </sheetView>
  </sheetViews>
  <sheetFormatPr defaultColWidth="9.140625" defaultRowHeight="12.75"/>
  <cols>
    <col min="1" max="1" width="15.7109375" style="2" customWidth="1"/>
    <col min="2" max="2" width="5.7109375" style="2" customWidth="1"/>
    <col min="3" max="3" width="20.7109375" style="2" customWidth="1"/>
    <col min="4" max="4" width="7.7109375" style="2" customWidth="1"/>
    <col min="5" max="5" width="20.7109375" style="2" customWidth="1"/>
    <col min="6" max="6" width="7.7109375" style="2" customWidth="1"/>
    <col min="7" max="7" width="20.7109375" style="2" customWidth="1"/>
    <col min="8" max="8" width="7.7109375" style="2" customWidth="1"/>
    <col min="9" max="9" width="20.7109375" style="2" customWidth="1"/>
    <col min="10" max="10" width="7.7109375" style="2" customWidth="1"/>
    <col min="11" max="11" width="20.7109375" style="2" customWidth="1"/>
    <col min="12" max="12" width="7.7109375" style="2" customWidth="1"/>
    <col min="13" max="13" width="15.7109375" style="2" customWidth="1"/>
    <col min="14" max="14" width="5.7109375" style="2" customWidth="1"/>
    <col min="15" max="16" width="9.140625" style="2" customWidth="1"/>
    <col min="17" max="17" width="10.7109375" style="2" bestFit="1" customWidth="1"/>
    <col min="18" max="16384" width="9.140625" style="2" customWidth="1"/>
  </cols>
  <sheetData>
    <row r="1" spans="1:6" ht="22.5">
      <c r="A1" s="115"/>
      <c r="B1" s="115"/>
      <c r="C1" s="4"/>
      <c r="D1" s="13"/>
      <c r="E1" s="47">
        <v>42505</v>
      </c>
      <c r="F1" s="41"/>
    </row>
    <row r="2" spans="2:14" ht="10.5" customHeight="1">
      <c r="B2" s="1"/>
      <c r="D2" s="1"/>
      <c r="F2" s="1"/>
      <c r="H2" s="1"/>
      <c r="J2" s="1"/>
      <c r="L2" s="1"/>
      <c r="N2" s="1"/>
    </row>
    <row r="3" spans="1:14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1" customFormat="1" ht="12.75" customHeight="1">
      <c r="A4" s="113" t="s">
        <v>0</v>
      </c>
      <c r="B4" s="114"/>
      <c r="C4" s="113" t="s">
        <v>1</v>
      </c>
      <c r="D4" s="114"/>
      <c r="E4" s="113" t="s">
        <v>2</v>
      </c>
      <c r="F4" s="114"/>
      <c r="G4" s="113" t="s">
        <v>3</v>
      </c>
      <c r="H4" s="114"/>
      <c r="I4" s="113" t="s">
        <v>4</v>
      </c>
      <c r="J4" s="114"/>
      <c r="K4" s="113" t="s">
        <v>5</v>
      </c>
      <c r="L4" s="114"/>
      <c r="M4" s="113" t="s">
        <v>6</v>
      </c>
      <c r="N4" s="114"/>
    </row>
    <row r="5" spans="1:14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>
      <c r="A6" s="22">
        <v>42491</v>
      </c>
      <c r="B6" s="23"/>
      <c r="C6" s="22">
        <v>42492</v>
      </c>
      <c r="D6" s="85" t="s">
        <v>108</v>
      </c>
      <c r="E6" s="22">
        <v>42493</v>
      </c>
      <c r="F6" s="23"/>
      <c r="G6" s="22">
        <v>42494</v>
      </c>
      <c r="H6" s="23"/>
      <c r="I6" s="53">
        <v>42495</v>
      </c>
      <c r="J6" s="23"/>
      <c r="K6" s="53">
        <v>42496</v>
      </c>
      <c r="L6" s="72"/>
      <c r="M6" s="82">
        <v>42497</v>
      </c>
      <c r="N6" s="72"/>
    </row>
    <row r="7" spans="1:14" ht="17.25" customHeight="1">
      <c r="A7" s="84"/>
      <c r="B7" s="29"/>
      <c r="C7" s="24" t="s">
        <v>186</v>
      </c>
      <c r="D7" s="29" t="s">
        <v>187</v>
      </c>
      <c r="E7" s="24" t="s">
        <v>240</v>
      </c>
      <c r="F7" s="29" t="s">
        <v>174</v>
      </c>
      <c r="G7" s="25" t="s">
        <v>159</v>
      </c>
      <c r="H7" s="32" t="s">
        <v>134</v>
      </c>
      <c r="I7" s="93" t="s">
        <v>202</v>
      </c>
      <c r="J7" s="29" t="s">
        <v>134</v>
      </c>
      <c r="K7" s="25" t="s">
        <v>227</v>
      </c>
      <c r="L7" s="49" t="s">
        <v>134</v>
      </c>
      <c r="M7" s="88"/>
      <c r="N7" s="68"/>
    </row>
    <row r="8" spans="1:14" ht="17.25" customHeight="1">
      <c r="A8" s="25"/>
      <c r="B8" s="30"/>
      <c r="C8" s="25" t="s">
        <v>122</v>
      </c>
      <c r="D8" s="30" t="s">
        <v>118</v>
      </c>
      <c r="E8" s="25" t="s">
        <v>242</v>
      </c>
      <c r="F8" s="30"/>
      <c r="G8" s="25" t="s">
        <v>160</v>
      </c>
      <c r="H8" s="32" t="s">
        <v>121</v>
      </c>
      <c r="I8" s="25" t="s">
        <v>150</v>
      </c>
      <c r="J8" s="30" t="s">
        <v>121</v>
      </c>
      <c r="K8" s="25" t="s">
        <v>228</v>
      </c>
      <c r="L8" s="49" t="s">
        <v>118</v>
      </c>
      <c r="M8" s="89"/>
      <c r="N8" s="68"/>
    </row>
    <row r="9" spans="1:14" ht="17.25" customHeight="1">
      <c r="A9" s="25"/>
      <c r="B9" s="30"/>
      <c r="C9" s="25" t="s">
        <v>251</v>
      </c>
      <c r="D9" s="32" t="s">
        <v>121</v>
      </c>
      <c r="E9" s="25" t="s">
        <v>241</v>
      </c>
      <c r="F9" s="32" t="s">
        <v>134</v>
      </c>
      <c r="G9" s="48" t="s">
        <v>161</v>
      </c>
      <c r="H9" s="32" t="s">
        <v>121</v>
      </c>
      <c r="I9" s="25" t="s">
        <v>203</v>
      </c>
      <c r="J9" s="30"/>
      <c r="K9" s="25" t="s">
        <v>229</v>
      </c>
      <c r="L9" s="49" t="s">
        <v>121</v>
      </c>
      <c r="M9" s="89"/>
      <c r="N9" s="68"/>
    </row>
    <row r="10" spans="1:14" ht="17.25" customHeight="1">
      <c r="A10" s="25"/>
      <c r="B10" s="30"/>
      <c r="C10" s="25" t="s">
        <v>246</v>
      </c>
      <c r="D10" s="32" t="s">
        <v>121</v>
      </c>
      <c r="E10" s="25" t="s">
        <v>238</v>
      </c>
      <c r="F10" s="32" t="s">
        <v>121</v>
      </c>
      <c r="G10" s="25" t="s">
        <v>162</v>
      </c>
      <c r="H10" s="30" t="s">
        <v>121</v>
      </c>
      <c r="I10" s="25" t="s">
        <v>216</v>
      </c>
      <c r="J10" s="32" t="s">
        <v>121</v>
      </c>
      <c r="K10" s="25" t="s">
        <v>152</v>
      </c>
      <c r="L10" s="49" t="s">
        <v>121</v>
      </c>
      <c r="M10" s="89"/>
      <c r="N10" s="68"/>
    </row>
    <row r="11" spans="1:14" ht="17.25" customHeight="1">
      <c r="A11" s="25"/>
      <c r="B11" s="30"/>
      <c r="C11" s="25" t="s">
        <v>114</v>
      </c>
      <c r="D11" s="30" t="s">
        <v>154</v>
      </c>
      <c r="E11" s="25" t="s">
        <v>239</v>
      </c>
      <c r="F11" s="30"/>
      <c r="G11" s="25" t="s">
        <v>163</v>
      </c>
      <c r="H11" s="30">
        <v>1</v>
      </c>
      <c r="I11" s="25" t="s">
        <v>204</v>
      </c>
      <c r="J11" s="30" t="s">
        <v>121</v>
      </c>
      <c r="K11" s="25" t="s">
        <v>230</v>
      </c>
      <c r="L11" s="30">
        <v>2</v>
      </c>
      <c r="M11" s="69"/>
      <c r="N11" s="68"/>
    </row>
    <row r="12" spans="1:14" ht="17.25" customHeight="1">
      <c r="A12" s="25"/>
      <c r="B12" s="30"/>
      <c r="C12" s="25" t="s">
        <v>117</v>
      </c>
      <c r="D12" s="30" t="s">
        <v>118</v>
      </c>
      <c r="E12" s="25" t="s">
        <v>117</v>
      </c>
      <c r="F12" s="30" t="s">
        <v>118</v>
      </c>
      <c r="G12" s="25" t="s">
        <v>117</v>
      </c>
      <c r="H12" s="30" t="s">
        <v>118</v>
      </c>
      <c r="I12" s="25" t="s">
        <v>158</v>
      </c>
      <c r="J12" s="30">
        <v>1</v>
      </c>
      <c r="K12" s="25" t="s">
        <v>117</v>
      </c>
      <c r="L12" s="30" t="s">
        <v>118</v>
      </c>
      <c r="M12" s="69"/>
      <c r="N12" s="68"/>
    </row>
    <row r="13" spans="1:14" ht="17.25" customHeight="1">
      <c r="A13" s="25"/>
      <c r="B13" s="30"/>
      <c r="C13" s="49"/>
      <c r="D13" s="49"/>
      <c r="E13" s="25"/>
      <c r="F13" s="30"/>
      <c r="G13" s="43"/>
      <c r="H13" s="43"/>
      <c r="I13" s="92" t="s">
        <v>117</v>
      </c>
      <c r="J13" s="49" t="s">
        <v>118</v>
      </c>
      <c r="K13" s="25"/>
      <c r="L13" s="30"/>
      <c r="M13" s="69"/>
      <c r="N13" s="68"/>
    </row>
    <row r="14" spans="1:17" ht="17.25" customHeight="1">
      <c r="A14" s="26"/>
      <c r="B14" s="31"/>
      <c r="C14" s="86" t="s">
        <v>107</v>
      </c>
      <c r="D14" s="31"/>
      <c r="E14" s="26"/>
      <c r="F14" s="31"/>
      <c r="G14" s="55"/>
      <c r="H14" s="31"/>
      <c r="I14" s="52"/>
      <c r="J14" s="31"/>
      <c r="K14" s="86" t="s">
        <v>109</v>
      </c>
      <c r="L14" s="30"/>
      <c r="M14" s="26"/>
      <c r="N14" s="31"/>
      <c r="Q14" s="19"/>
    </row>
    <row r="15" spans="1:17" ht="15">
      <c r="A15" s="22">
        <v>42498</v>
      </c>
      <c r="B15" s="23"/>
      <c r="C15" s="22">
        <v>42499</v>
      </c>
      <c r="D15" s="23"/>
      <c r="E15" s="22">
        <v>42500</v>
      </c>
      <c r="F15" s="23"/>
      <c r="G15" s="22">
        <v>42501</v>
      </c>
      <c r="H15" s="23"/>
      <c r="I15" s="54">
        <f>G15+1</f>
        <v>42502</v>
      </c>
      <c r="J15" s="23"/>
      <c r="K15" s="22">
        <f>I15+1</f>
        <v>42503</v>
      </c>
      <c r="L15" s="23"/>
      <c r="M15" s="22">
        <f>K15+1</f>
        <v>42504</v>
      </c>
      <c r="N15" s="23"/>
      <c r="Q15" s="19"/>
    </row>
    <row r="16" spans="1:17" ht="17.25" customHeight="1">
      <c r="A16" s="24"/>
      <c r="B16" s="29"/>
      <c r="C16" s="24" t="s">
        <v>124</v>
      </c>
      <c r="D16" s="29" t="s">
        <v>125</v>
      </c>
      <c r="E16" s="24" t="s">
        <v>194</v>
      </c>
      <c r="F16" s="29" t="s">
        <v>195</v>
      </c>
      <c r="G16" s="29" t="s">
        <v>164</v>
      </c>
      <c r="H16" s="29" t="s">
        <v>165</v>
      </c>
      <c r="I16" s="24" t="s">
        <v>175</v>
      </c>
      <c r="J16" s="29" t="s">
        <v>134</v>
      </c>
      <c r="K16" s="49" t="s">
        <v>219</v>
      </c>
      <c r="L16" s="49" t="s">
        <v>142</v>
      </c>
      <c r="M16" s="90"/>
      <c r="N16" s="71"/>
      <c r="Q16" s="19"/>
    </row>
    <row r="17" spans="1:17" ht="17.25" customHeight="1">
      <c r="A17" s="25"/>
      <c r="B17" s="30"/>
      <c r="C17" s="25" t="s">
        <v>126</v>
      </c>
      <c r="D17" s="30" t="s">
        <v>127</v>
      </c>
      <c r="E17" s="25" t="s">
        <v>196</v>
      </c>
      <c r="F17" s="30">
        <v>1</v>
      </c>
      <c r="G17" s="30" t="s">
        <v>166</v>
      </c>
      <c r="H17" s="30" t="s">
        <v>127</v>
      </c>
      <c r="I17" s="25" t="s">
        <v>225</v>
      </c>
      <c r="J17" s="30" t="s">
        <v>121</v>
      </c>
      <c r="K17" s="49" t="s">
        <v>220</v>
      </c>
      <c r="L17" s="49" t="s">
        <v>121</v>
      </c>
      <c r="M17" s="91"/>
      <c r="N17" s="71"/>
      <c r="Q17" s="19"/>
    </row>
    <row r="18" spans="1:17" ht="17.25" customHeight="1">
      <c r="A18" s="25"/>
      <c r="B18" s="30"/>
      <c r="C18" s="25" t="s">
        <v>128</v>
      </c>
      <c r="D18" s="30" t="s">
        <v>146</v>
      </c>
      <c r="E18" s="25" t="s">
        <v>126</v>
      </c>
      <c r="F18" s="30" t="s">
        <v>121</v>
      </c>
      <c r="G18" s="30" t="s">
        <v>167</v>
      </c>
      <c r="H18" s="30" t="s">
        <v>127</v>
      </c>
      <c r="I18" s="25" t="s">
        <v>216</v>
      </c>
      <c r="J18" s="30" t="s">
        <v>121</v>
      </c>
      <c r="K18" s="49" t="s">
        <v>249</v>
      </c>
      <c r="L18" s="49" t="s">
        <v>127</v>
      </c>
      <c r="M18" s="91"/>
      <c r="N18" s="71"/>
      <c r="Q18" s="19"/>
    </row>
    <row r="19" spans="1:17" ht="17.25" customHeight="1">
      <c r="A19" s="25"/>
      <c r="B19" s="30"/>
      <c r="C19" s="49" t="s">
        <v>252</v>
      </c>
      <c r="D19" s="49" t="s">
        <v>127</v>
      </c>
      <c r="E19" s="25" t="s">
        <v>197</v>
      </c>
      <c r="F19" s="32" t="s">
        <v>121</v>
      </c>
      <c r="G19" s="30" t="s">
        <v>204</v>
      </c>
      <c r="H19" s="30" t="s">
        <v>127</v>
      </c>
      <c r="I19" s="25" t="s">
        <v>226</v>
      </c>
      <c r="J19" s="30" t="s">
        <v>121</v>
      </c>
      <c r="K19" s="49" t="s">
        <v>221</v>
      </c>
      <c r="L19" s="49" t="s">
        <v>127</v>
      </c>
      <c r="M19" s="91"/>
      <c r="N19" s="71"/>
      <c r="Q19" s="19"/>
    </row>
    <row r="20" spans="1:17" ht="17.25" customHeight="1">
      <c r="A20" s="25"/>
      <c r="B20" s="30"/>
      <c r="C20" s="25" t="s">
        <v>129</v>
      </c>
      <c r="D20" s="30" t="s">
        <v>146</v>
      </c>
      <c r="E20" s="25" t="s">
        <v>201</v>
      </c>
      <c r="F20" s="30" t="s">
        <v>121</v>
      </c>
      <c r="G20" s="30" t="s">
        <v>132</v>
      </c>
      <c r="H20" s="30">
        <v>1</v>
      </c>
      <c r="I20" s="25" t="s">
        <v>218</v>
      </c>
      <c r="J20" s="30">
        <v>1</v>
      </c>
      <c r="K20" s="49" t="s">
        <v>132</v>
      </c>
      <c r="L20" s="49" t="s">
        <v>148</v>
      </c>
      <c r="M20" s="91"/>
      <c r="N20" s="71"/>
      <c r="Q20" s="19"/>
    </row>
    <row r="21" spans="1:17" ht="17.25" customHeight="1">
      <c r="A21" s="25"/>
      <c r="B21" s="30"/>
      <c r="C21" s="25" t="s">
        <v>130</v>
      </c>
      <c r="D21" s="30" t="s">
        <v>131</v>
      </c>
      <c r="E21" s="25" t="s">
        <v>130</v>
      </c>
      <c r="F21" s="30" t="s">
        <v>118</v>
      </c>
      <c r="G21" s="30" t="s">
        <v>130</v>
      </c>
      <c r="H21" s="30" t="s">
        <v>131</v>
      </c>
      <c r="I21" s="25" t="s">
        <v>117</v>
      </c>
      <c r="J21" s="30" t="s">
        <v>121</v>
      </c>
      <c r="K21" s="49" t="s">
        <v>130</v>
      </c>
      <c r="L21" s="49" t="s">
        <v>131</v>
      </c>
      <c r="M21" s="91"/>
      <c r="N21" s="71"/>
      <c r="Q21" s="19"/>
    </row>
    <row r="22" spans="1:17" ht="17.25" customHeight="1">
      <c r="A22" s="25"/>
      <c r="B22" s="30"/>
      <c r="C22" s="25" t="s">
        <v>132</v>
      </c>
      <c r="D22" s="30">
        <v>1</v>
      </c>
      <c r="E22" s="25" t="s">
        <v>108</v>
      </c>
      <c r="F22" s="30" t="s">
        <v>108</v>
      </c>
      <c r="G22" s="25"/>
      <c r="H22" s="30"/>
      <c r="I22" s="49"/>
      <c r="J22" s="49"/>
      <c r="K22" s="91"/>
      <c r="L22" s="43"/>
      <c r="M22" s="91"/>
      <c r="N22" s="71"/>
      <c r="Q22" s="19"/>
    </row>
    <row r="23" spans="1:17" ht="17.25" customHeight="1">
      <c r="A23" s="26"/>
      <c r="B23" s="31"/>
      <c r="C23" s="86" t="s">
        <v>107</v>
      </c>
      <c r="D23" s="31"/>
      <c r="E23" s="26"/>
      <c r="F23" s="31"/>
      <c r="G23" s="52"/>
      <c r="H23" s="31"/>
      <c r="I23" s="26"/>
      <c r="J23" s="31"/>
      <c r="K23" s="86" t="s">
        <v>109</v>
      </c>
      <c r="L23" s="31"/>
      <c r="M23" s="70"/>
      <c r="N23" s="71"/>
      <c r="Q23" s="19"/>
    </row>
    <row r="24" spans="1:17" ht="15">
      <c r="A24" s="22">
        <f>M15+1</f>
        <v>42505</v>
      </c>
      <c r="B24" s="23"/>
      <c r="C24" s="22">
        <f>A24+1</f>
        <v>42506</v>
      </c>
      <c r="D24" s="23"/>
      <c r="E24" s="22">
        <f aca="true" t="shared" si="0" ref="E24:M24">C24+1</f>
        <v>42507</v>
      </c>
      <c r="F24" s="23"/>
      <c r="G24" s="22">
        <f t="shared" si="0"/>
        <v>42508</v>
      </c>
      <c r="H24" s="23"/>
      <c r="I24" s="54">
        <f t="shared" si="0"/>
        <v>42509</v>
      </c>
      <c r="J24" s="23"/>
      <c r="K24" s="22">
        <f t="shared" si="0"/>
        <v>42510</v>
      </c>
      <c r="L24" s="23"/>
      <c r="M24" s="22">
        <f t="shared" si="0"/>
        <v>42511</v>
      </c>
      <c r="N24" s="23"/>
      <c r="Q24" s="19"/>
    </row>
    <row r="25" spans="1:17" ht="17.25" customHeight="1">
      <c r="A25" s="24"/>
      <c r="B25" s="29"/>
      <c r="C25" s="24" t="s">
        <v>198</v>
      </c>
      <c r="D25" s="29" t="s">
        <v>118</v>
      </c>
      <c r="E25" s="25" t="s">
        <v>253</v>
      </c>
      <c r="F25" s="49" t="s">
        <v>134</v>
      </c>
      <c r="G25" s="24" t="s">
        <v>210</v>
      </c>
      <c r="H25" s="29" t="s">
        <v>174</v>
      </c>
      <c r="I25" s="94" t="s">
        <v>113</v>
      </c>
      <c r="J25" s="29"/>
      <c r="K25" s="24" t="s">
        <v>212</v>
      </c>
      <c r="L25" s="29" t="s">
        <v>134</v>
      </c>
      <c r="M25" s="24"/>
      <c r="N25" s="29"/>
      <c r="Q25" s="19"/>
    </row>
    <row r="26" spans="1:17" ht="17.25" customHeight="1">
      <c r="A26" s="25"/>
      <c r="B26" s="30"/>
      <c r="C26" s="25" t="s">
        <v>199</v>
      </c>
      <c r="D26" s="32" t="s">
        <v>121</v>
      </c>
      <c r="E26" s="25" t="s">
        <v>228</v>
      </c>
      <c r="F26" s="49" t="s">
        <v>118</v>
      </c>
      <c r="G26" s="25" t="s">
        <v>211</v>
      </c>
      <c r="H26" s="32" t="s">
        <v>176</v>
      </c>
      <c r="I26" s="24" t="s">
        <v>208</v>
      </c>
      <c r="J26" s="29"/>
      <c r="K26" s="25" t="s">
        <v>213</v>
      </c>
      <c r="L26" s="32" t="s">
        <v>118</v>
      </c>
      <c r="M26" s="25"/>
      <c r="N26" s="30"/>
      <c r="Q26" s="19"/>
    </row>
    <row r="27" spans="1:17" ht="17.25" customHeight="1">
      <c r="A27" s="25"/>
      <c r="B27" s="30"/>
      <c r="C27" s="25" t="s">
        <v>200</v>
      </c>
      <c r="D27" s="30" t="s">
        <v>121</v>
      </c>
      <c r="E27" s="25" t="s">
        <v>229</v>
      </c>
      <c r="F27" s="49" t="s">
        <v>121</v>
      </c>
      <c r="G27" s="25" t="s">
        <v>178</v>
      </c>
      <c r="H27" s="32" t="s">
        <v>121</v>
      </c>
      <c r="I27" s="25" t="s">
        <v>150</v>
      </c>
      <c r="J27" s="30"/>
      <c r="K27" s="25" t="s">
        <v>214</v>
      </c>
      <c r="L27" s="32" t="s">
        <v>121</v>
      </c>
      <c r="M27" s="25"/>
      <c r="N27" s="32"/>
      <c r="Q27" s="19"/>
    </row>
    <row r="28" spans="1:17" ht="17.25" customHeight="1">
      <c r="A28" s="25"/>
      <c r="B28" s="30"/>
      <c r="C28" s="25" t="s">
        <v>244</v>
      </c>
      <c r="D28" s="32" t="s">
        <v>121</v>
      </c>
      <c r="E28" s="25" t="s">
        <v>152</v>
      </c>
      <c r="F28" s="49" t="s">
        <v>121</v>
      </c>
      <c r="G28" s="25" t="s">
        <v>153</v>
      </c>
      <c r="H28" s="30">
        <v>2</v>
      </c>
      <c r="I28" s="25" t="s">
        <v>203</v>
      </c>
      <c r="J28" s="30" t="s">
        <v>121</v>
      </c>
      <c r="K28" s="25" t="s">
        <v>147</v>
      </c>
      <c r="L28" s="30" t="s">
        <v>121</v>
      </c>
      <c r="M28" s="48"/>
      <c r="N28" s="32"/>
      <c r="Q28" s="19"/>
    </row>
    <row r="29" spans="1:17" ht="17.25" customHeight="1">
      <c r="A29" s="25"/>
      <c r="B29" s="30"/>
      <c r="C29" s="25" t="s">
        <v>130</v>
      </c>
      <c r="D29" s="30" t="s">
        <v>118</v>
      </c>
      <c r="E29" s="25" t="s">
        <v>230</v>
      </c>
      <c r="F29" s="30">
        <v>2</v>
      </c>
      <c r="G29" s="25" t="s">
        <v>117</v>
      </c>
      <c r="H29" s="30" t="s">
        <v>118</v>
      </c>
      <c r="I29" s="25" t="s">
        <v>116</v>
      </c>
      <c r="J29" s="30" t="s">
        <v>121</v>
      </c>
      <c r="K29" s="25" t="s">
        <v>163</v>
      </c>
      <c r="L29" s="30"/>
      <c r="M29" s="25"/>
      <c r="N29" s="30"/>
      <c r="Q29" s="19"/>
    </row>
    <row r="30" spans="1:17" ht="17.25" customHeight="1">
      <c r="A30" s="25"/>
      <c r="B30" s="30"/>
      <c r="C30" s="25"/>
      <c r="D30" s="49"/>
      <c r="E30" s="25" t="s">
        <v>117</v>
      </c>
      <c r="F30" s="30" t="s">
        <v>118</v>
      </c>
      <c r="G30" s="25"/>
      <c r="H30" s="30"/>
      <c r="I30" s="25" t="s">
        <v>190</v>
      </c>
      <c r="J30" s="30" t="s">
        <v>121</v>
      </c>
      <c r="K30" s="25" t="s">
        <v>117</v>
      </c>
      <c r="L30" s="30" t="s">
        <v>118</v>
      </c>
      <c r="M30" s="25"/>
      <c r="N30" s="30"/>
      <c r="Q30" s="19"/>
    </row>
    <row r="31" spans="1:17" ht="17.25" customHeight="1">
      <c r="A31" s="25"/>
      <c r="B31" s="30"/>
      <c r="C31" s="25"/>
      <c r="D31" s="30"/>
      <c r="E31" s="43"/>
      <c r="F31" s="43"/>
      <c r="G31" s="25"/>
      <c r="H31" s="30"/>
      <c r="I31" s="25" t="s">
        <v>209</v>
      </c>
      <c r="J31" s="30" t="s">
        <v>121</v>
      </c>
      <c r="K31" s="25"/>
      <c r="L31" s="30"/>
      <c r="M31" s="25"/>
      <c r="N31" s="30"/>
      <c r="Q31" s="19"/>
    </row>
    <row r="32" spans="1:17" ht="17.25" customHeight="1">
      <c r="A32" s="26"/>
      <c r="B32" s="31"/>
      <c r="C32" s="86" t="s">
        <v>107</v>
      </c>
      <c r="D32" s="31"/>
      <c r="E32" s="80"/>
      <c r="F32" s="81"/>
      <c r="G32" s="26"/>
      <c r="H32" s="31"/>
      <c r="I32" s="49" t="s">
        <v>117</v>
      </c>
      <c r="J32" s="49" t="s">
        <v>118</v>
      </c>
      <c r="K32" s="86" t="s">
        <v>109</v>
      </c>
      <c r="L32" s="43"/>
      <c r="M32" s="26"/>
      <c r="N32" s="31"/>
      <c r="Q32" s="19"/>
    </row>
    <row r="33" spans="1:14" ht="15">
      <c r="A33" s="22">
        <f>M24+1</f>
        <v>42512</v>
      </c>
      <c r="B33" s="23"/>
      <c r="C33" s="22">
        <f>A33+1</f>
        <v>42513</v>
      </c>
      <c r="D33" s="23"/>
      <c r="E33" s="22">
        <f aca="true" t="shared" si="1" ref="E33:M33">C33+1</f>
        <v>42514</v>
      </c>
      <c r="F33" s="23"/>
      <c r="G33" s="22">
        <f t="shared" si="1"/>
        <v>42515</v>
      </c>
      <c r="H33" s="23"/>
      <c r="I33" s="53">
        <f t="shared" si="1"/>
        <v>42516</v>
      </c>
      <c r="J33" s="23"/>
      <c r="K33" s="22">
        <f t="shared" si="1"/>
        <v>42517</v>
      </c>
      <c r="L33" s="23"/>
      <c r="M33" s="22">
        <f t="shared" si="1"/>
        <v>42518</v>
      </c>
      <c r="N33" s="23"/>
    </row>
    <row r="34" spans="1:17" ht="17.25" customHeight="1">
      <c r="A34" s="24"/>
      <c r="B34" s="29"/>
      <c r="C34" s="87" t="s">
        <v>180</v>
      </c>
      <c r="D34" s="49"/>
      <c r="E34" s="24" t="s">
        <v>232</v>
      </c>
      <c r="F34" s="29" t="s">
        <v>131</v>
      </c>
      <c r="G34" s="24" t="s">
        <v>141</v>
      </c>
      <c r="H34" s="29" t="s">
        <v>142</v>
      </c>
      <c r="I34" s="24" t="s">
        <v>193</v>
      </c>
      <c r="J34" s="29" t="s">
        <v>165</v>
      </c>
      <c r="K34" s="24" t="s">
        <v>173</v>
      </c>
      <c r="L34" s="29" t="s">
        <v>174</v>
      </c>
      <c r="M34" s="56"/>
      <c r="N34" s="29"/>
      <c r="Q34" s="19"/>
    </row>
    <row r="35" spans="1:17" ht="17.25" customHeight="1">
      <c r="A35" s="25"/>
      <c r="B35" s="30"/>
      <c r="C35" s="25" t="s">
        <v>181</v>
      </c>
      <c r="D35" s="49" t="s">
        <v>154</v>
      </c>
      <c r="E35" s="25" t="s">
        <v>233</v>
      </c>
      <c r="F35" s="30" t="s">
        <v>127</v>
      </c>
      <c r="G35" s="25" t="s">
        <v>143</v>
      </c>
      <c r="H35" s="30" t="s">
        <v>127</v>
      </c>
      <c r="I35" s="25" t="s">
        <v>188</v>
      </c>
      <c r="J35" s="30" t="s">
        <v>189</v>
      </c>
      <c r="K35" s="25" t="s">
        <v>175</v>
      </c>
      <c r="L35" s="30" t="s">
        <v>176</v>
      </c>
      <c r="M35" s="57"/>
      <c r="N35" s="30"/>
      <c r="Q35" s="19"/>
    </row>
    <row r="36" spans="1:17" ht="17.25" customHeight="1" hidden="1">
      <c r="A36" s="25"/>
      <c r="B36" s="30"/>
      <c r="C36" s="25" t="s">
        <v>182</v>
      </c>
      <c r="D36" s="49" t="s">
        <v>118</v>
      </c>
      <c r="E36" s="25" t="s">
        <v>234</v>
      </c>
      <c r="F36" s="30" t="s">
        <v>131</v>
      </c>
      <c r="G36" s="25" t="s">
        <v>144</v>
      </c>
      <c r="H36" s="30" t="s">
        <v>127</v>
      </c>
      <c r="I36" s="25" t="s">
        <v>190</v>
      </c>
      <c r="J36" s="30" t="s">
        <v>127</v>
      </c>
      <c r="K36" s="25" t="s">
        <v>177</v>
      </c>
      <c r="L36" s="32"/>
      <c r="M36" s="57"/>
      <c r="N36" s="30"/>
      <c r="Q36" s="19"/>
    </row>
    <row r="37" spans="1:17" ht="17.25" customHeight="1">
      <c r="A37" s="25"/>
      <c r="B37" s="30"/>
      <c r="C37" s="25" t="s">
        <v>183</v>
      </c>
      <c r="D37" s="49" t="s">
        <v>184</v>
      </c>
      <c r="E37" s="25" t="s">
        <v>235</v>
      </c>
      <c r="F37" s="32" t="s">
        <v>146</v>
      </c>
      <c r="G37" s="25" t="s">
        <v>147</v>
      </c>
      <c r="H37" s="30" t="s">
        <v>127</v>
      </c>
      <c r="I37" s="25" t="s">
        <v>245</v>
      </c>
      <c r="J37" s="30" t="s">
        <v>254</v>
      </c>
      <c r="K37" s="25" t="s">
        <v>178</v>
      </c>
      <c r="L37" s="32" t="s">
        <v>121</v>
      </c>
      <c r="M37" s="57"/>
      <c r="N37" s="30"/>
      <c r="Q37" s="19"/>
    </row>
    <row r="38" spans="1:17" ht="17.25" customHeight="1">
      <c r="A38" s="25"/>
      <c r="B38" s="30"/>
      <c r="C38" s="25" t="s">
        <v>115</v>
      </c>
      <c r="D38" s="30" t="s">
        <v>118</v>
      </c>
      <c r="E38" s="25" t="s">
        <v>162</v>
      </c>
      <c r="F38" s="30" t="s">
        <v>127</v>
      </c>
      <c r="G38" s="25" t="s">
        <v>132</v>
      </c>
      <c r="H38" s="30" t="s">
        <v>148</v>
      </c>
      <c r="I38" s="25" t="s">
        <v>191</v>
      </c>
      <c r="J38" s="30">
        <v>1</v>
      </c>
      <c r="K38" s="25" t="s">
        <v>179</v>
      </c>
      <c r="L38" s="30" t="s">
        <v>121</v>
      </c>
      <c r="M38" s="57"/>
      <c r="N38" s="30"/>
      <c r="Q38" s="19"/>
    </row>
    <row r="39" spans="1:17" ht="17.25" customHeight="1">
      <c r="A39" s="25"/>
      <c r="B39" s="30"/>
      <c r="C39" s="25" t="s">
        <v>185</v>
      </c>
      <c r="D39" s="30" t="s">
        <v>121</v>
      </c>
      <c r="E39" s="25" t="s">
        <v>236</v>
      </c>
      <c r="F39" s="30" t="s">
        <v>148</v>
      </c>
      <c r="G39" s="25" t="s">
        <v>130</v>
      </c>
      <c r="H39" s="30" t="s">
        <v>131</v>
      </c>
      <c r="I39" s="25" t="s">
        <v>130</v>
      </c>
      <c r="J39" s="30" t="s">
        <v>192</v>
      </c>
      <c r="K39" s="25" t="s">
        <v>117</v>
      </c>
      <c r="L39" s="30" t="s">
        <v>118</v>
      </c>
      <c r="M39" s="57"/>
      <c r="N39" s="30"/>
      <c r="Q39" s="19"/>
    </row>
    <row r="40" spans="1:17" ht="17.25" customHeight="1">
      <c r="A40" s="25"/>
      <c r="B40" s="30"/>
      <c r="C40" s="25" t="s">
        <v>117</v>
      </c>
      <c r="D40" s="30" t="s">
        <v>118</v>
      </c>
      <c r="E40" s="25" t="s">
        <v>130</v>
      </c>
      <c r="F40" s="30" t="s">
        <v>131</v>
      </c>
      <c r="G40" s="43"/>
      <c r="H40" s="43"/>
      <c r="I40" s="25"/>
      <c r="J40" s="43"/>
      <c r="K40" s="25"/>
      <c r="L40" s="30"/>
      <c r="M40" s="57"/>
      <c r="N40" s="30"/>
      <c r="Q40" s="19"/>
    </row>
    <row r="41" spans="1:17" ht="17.25" customHeight="1">
      <c r="A41" s="26"/>
      <c r="B41" s="31"/>
      <c r="C41" s="86" t="s">
        <v>107</v>
      </c>
      <c r="D41" s="31"/>
      <c r="E41" s="26"/>
      <c r="F41" s="31"/>
      <c r="G41" s="67"/>
      <c r="H41" s="67"/>
      <c r="I41" s="26"/>
      <c r="J41" s="31"/>
      <c r="K41" s="86" t="s">
        <v>109</v>
      </c>
      <c r="L41" s="31"/>
      <c r="M41" s="58"/>
      <c r="N41" s="31"/>
      <c r="Q41" s="19"/>
    </row>
    <row r="42" spans="1:14" ht="15">
      <c r="A42" s="22">
        <v>42519</v>
      </c>
      <c r="B42" s="83" t="s">
        <v>108</v>
      </c>
      <c r="C42" s="22">
        <v>42520</v>
      </c>
      <c r="D42" s="23"/>
      <c r="E42" s="22">
        <v>42521</v>
      </c>
      <c r="F42" s="23"/>
      <c r="G42" s="22" t="s">
        <v>108</v>
      </c>
      <c r="H42" s="23"/>
      <c r="I42" s="22" t="s">
        <v>108</v>
      </c>
      <c r="J42" s="23"/>
      <c r="K42" s="22" t="s">
        <v>108</v>
      </c>
      <c r="L42" s="23"/>
      <c r="M42" s="22" t="s">
        <v>108</v>
      </c>
      <c r="N42" s="23"/>
    </row>
    <row r="43" spans="1:17" ht="17.25" customHeight="1">
      <c r="A43" s="24"/>
      <c r="B43" s="29"/>
      <c r="C43" s="24"/>
      <c r="D43" s="29"/>
      <c r="E43" s="24" t="s">
        <v>168</v>
      </c>
      <c r="F43" s="29"/>
      <c r="G43" s="24"/>
      <c r="H43" s="29"/>
      <c r="I43" s="24"/>
      <c r="J43" s="29"/>
      <c r="K43" s="24"/>
      <c r="L43" s="29"/>
      <c r="M43" s="24"/>
      <c r="N43" s="73"/>
      <c r="Q43" s="19"/>
    </row>
    <row r="44" spans="1:17" ht="17.25" customHeight="1">
      <c r="A44" s="25"/>
      <c r="B44" s="30"/>
      <c r="C44" s="25" t="s">
        <v>110</v>
      </c>
      <c r="D44" s="32"/>
      <c r="E44" s="25" t="s">
        <v>169</v>
      </c>
      <c r="F44" s="30" t="s">
        <v>134</v>
      </c>
      <c r="G44" s="25"/>
      <c r="H44" s="30"/>
      <c r="I44" s="25"/>
      <c r="J44" s="30"/>
      <c r="K44" s="25"/>
      <c r="L44" s="30"/>
      <c r="M44" s="25"/>
      <c r="N44" s="74"/>
      <c r="Q44" s="19"/>
    </row>
    <row r="45" spans="1:17" ht="17.25" customHeight="1">
      <c r="A45" s="25"/>
      <c r="B45" s="30"/>
      <c r="C45" s="25" t="s">
        <v>111</v>
      </c>
      <c r="D45" s="32"/>
      <c r="E45" s="25" t="s">
        <v>170</v>
      </c>
      <c r="F45" s="32" t="s">
        <v>121</v>
      </c>
      <c r="G45" s="25"/>
      <c r="H45" s="30"/>
      <c r="I45" s="25"/>
      <c r="J45" s="30"/>
      <c r="K45" s="25"/>
      <c r="L45" s="30"/>
      <c r="M45" s="25"/>
      <c r="N45" s="74"/>
      <c r="Q45" s="19"/>
    </row>
    <row r="46" spans="1:17" ht="17.25" customHeight="1">
      <c r="A46" s="25"/>
      <c r="B46" s="30"/>
      <c r="C46" s="25" t="s">
        <v>112</v>
      </c>
      <c r="D46" s="30"/>
      <c r="E46" s="25" t="s">
        <v>171</v>
      </c>
      <c r="F46" s="32" t="s">
        <v>118</v>
      </c>
      <c r="G46" s="25"/>
      <c r="H46" s="30"/>
      <c r="I46" s="25"/>
      <c r="J46" s="32"/>
      <c r="K46" s="25"/>
      <c r="L46" s="30"/>
      <c r="M46" s="25"/>
      <c r="N46" s="74"/>
      <c r="Q46" s="19"/>
    </row>
    <row r="47" spans="1:17" ht="17.25" customHeight="1">
      <c r="A47" s="25"/>
      <c r="B47" s="30"/>
      <c r="C47" s="25"/>
      <c r="D47" s="30"/>
      <c r="E47" s="25" t="s">
        <v>172</v>
      </c>
      <c r="F47" s="30">
        <v>1</v>
      </c>
      <c r="G47" s="25"/>
      <c r="H47" s="30"/>
      <c r="I47" s="25"/>
      <c r="J47" s="30"/>
      <c r="K47" s="25"/>
      <c r="L47" s="30"/>
      <c r="M47" s="25"/>
      <c r="N47" s="74"/>
      <c r="Q47" s="19"/>
    </row>
    <row r="48" spans="1:17" ht="17.25" customHeight="1">
      <c r="A48" s="25"/>
      <c r="B48" s="30"/>
      <c r="C48" s="25"/>
      <c r="D48" s="30"/>
      <c r="E48" s="25" t="s">
        <v>133</v>
      </c>
      <c r="F48" s="30" t="s">
        <v>121</v>
      </c>
      <c r="G48" s="25"/>
      <c r="H48" s="30"/>
      <c r="I48" s="25"/>
      <c r="J48" s="30"/>
      <c r="K48" s="25"/>
      <c r="L48" s="30"/>
      <c r="M48" s="25"/>
      <c r="N48" s="74"/>
      <c r="Q48" s="19"/>
    </row>
    <row r="49" spans="1:17" ht="17.25" customHeight="1">
      <c r="A49" s="25"/>
      <c r="B49" s="30"/>
      <c r="C49" s="43"/>
      <c r="D49" s="43"/>
      <c r="E49" s="25" t="s">
        <v>130</v>
      </c>
      <c r="F49" s="30" t="s">
        <v>131</v>
      </c>
      <c r="G49" s="25"/>
      <c r="H49" s="30"/>
      <c r="I49" s="25"/>
      <c r="J49" s="30"/>
      <c r="K49" s="25"/>
      <c r="L49" s="30"/>
      <c r="M49" s="25"/>
      <c r="N49" s="74"/>
      <c r="Q49" s="19"/>
    </row>
    <row r="50" spans="1:17" ht="17.25" customHeight="1">
      <c r="A50" s="26"/>
      <c r="B50" s="31"/>
      <c r="C50" s="86" t="s">
        <v>108</v>
      </c>
      <c r="D50" s="31"/>
      <c r="E50" s="26"/>
      <c r="F50" s="31"/>
      <c r="G50" s="52"/>
      <c r="H50" s="31"/>
      <c r="I50" s="26"/>
      <c r="J50" s="31"/>
      <c r="K50" s="26"/>
      <c r="L50" s="31"/>
      <c r="M50" s="26"/>
      <c r="N50" s="75"/>
      <c r="Q50" s="19"/>
    </row>
  </sheetData>
  <sheetProtection/>
  <mergeCells count="8">
    <mergeCell ref="I4:J4"/>
    <mergeCell ref="K4:L4"/>
    <mergeCell ref="M4:N4"/>
    <mergeCell ref="A1:B1"/>
    <mergeCell ref="A4:B4"/>
    <mergeCell ref="C4:D4"/>
    <mergeCell ref="E4:F4"/>
    <mergeCell ref="G4:H4"/>
  </mergeCells>
  <printOptions/>
  <pageMargins left="0.25" right="0.25" top="0.25" bottom="0.25" header="0.15" footer="0.15"/>
  <pageSetup orientation="landscape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75" zoomScaleNormal="75" zoomScalePageLayoutView="0" workbookViewId="0" topLeftCell="A1">
      <selection activeCell="K13" sqref="K13"/>
    </sheetView>
  </sheetViews>
  <sheetFormatPr defaultColWidth="9.140625" defaultRowHeight="12.75"/>
  <cols>
    <col min="1" max="1" width="17.57421875" style="2" customWidth="1"/>
    <col min="2" max="2" width="2.421875" style="2" customWidth="1"/>
    <col min="3" max="3" width="28.7109375" style="2" customWidth="1"/>
    <col min="4" max="4" width="2.8515625" style="2" customWidth="1"/>
    <col min="5" max="5" width="24.57421875" style="2" customWidth="1"/>
    <col min="6" max="6" width="4.140625" style="2" customWidth="1"/>
    <col min="7" max="7" width="20.7109375" style="2" customWidth="1"/>
    <col min="8" max="8" width="4.140625" style="2" customWidth="1"/>
    <col min="9" max="9" width="20.7109375" style="2" customWidth="1"/>
    <col min="10" max="10" width="3.57421875" style="2" customWidth="1"/>
    <col min="11" max="11" width="20.7109375" style="2" customWidth="1"/>
    <col min="12" max="12" width="3.28125" style="2" customWidth="1"/>
    <col min="13" max="13" width="15.7109375" style="2" customWidth="1"/>
    <col min="14" max="14" width="4.140625" style="2" customWidth="1"/>
    <col min="15" max="16" width="9.140625" style="2" customWidth="1"/>
    <col min="17" max="17" width="10.7109375" style="2" bestFit="1" customWidth="1"/>
    <col min="18" max="16384" width="9.140625" style="2" customWidth="1"/>
  </cols>
  <sheetData>
    <row r="1" spans="1:6" ht="22.5">
      <c r="A1" s="115"/>
      <c r="B1" s="115"/>
      <c r="C1" s="4"/>
      <c r="D1" s="13"/>
      <c r="E1" s="47">
        <v>42598</v>
      </c>
      <c r="F1" s="41"/>
    </row>
    <row r="2" spans="2:14" ht="10.5" customHeight="1">
      <c r="B2" s="1"/>
      <c r="D2" s="1"/>
      <c r="F2" s="1"/>
      <c r="H2" s="1"/>
      <c r="J2" s="1"/>
      <c r="L2" s="1"/>
      <c r="N2" s="1"/>
    </row>
    <row r="3" spans="1:14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1" customFormat="1" ht="12.75" customHeight="1">
      <c r="A4" s="113" t="s">
        <v>0</v>
      </c>
      <c r="B4" s="114"/>
      <c r="C4" s="113" t="s">
        <v>1</v>
      </c>
      <c r="D4" s="114"/>
      <c r="E4" s="113" t="s">
        <v>2</v>
      </c>
      <c r="F4" s="114"/>
      <c r="G4" s="113" t="s">
        <v>3</v>
      </c>
      <c r="H4" s="114"/>
      <c r="I4" s="113" t="s">
        <v>4</v>
      </c>
      <c r="J4" s="114"/>
      <c r="K4" s="113" t="s">
        <v>5</v>
      </c>
      <c r="L4" s="114"/>
      <c r="M4" s="113" t="s">
        <v>6</v>
      </c>
      <c r="N4" s="114"/>
    </row>
    <row r="5" spans="1:14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7" ht="15">
      <c r="A6" s="22" t="s">
        <v>108</v>
      </c>
      <c r="B6" s="23"/>
      <c r="C6" s="22">
        <v>42583</v>
      </c>
      <c r="D6" s="23"/>
      <c r="E6" s="22">
        <v>42584</v>
      </c>
      <c r="F6" s="23"/>
      <c r="G6" s="22">
        <v>42585</v>
      </c>
      <c r="H6" s="23"/>
      <c r="I6" s="22">
        <v>42586</v>
      </c>
      <c r="J6" s="23"/>
      <c r="K6" s="22">
        <v>42587</v>
      </c>
      <c r="L6" s="23"/>
      <c r="M6" s="22">
        <v>42588</v>
      </c>
      <c r="N6" s="23"/>
      <c r="Q6" s="19"/>
    </row>
    <row r="7" spans="1:17" ht="24" customHeight="1">
      <c r="A7" s="104" t="s">
        <v>287</v>
      </c>
      <c r="B7" s="29"/>
      <c r="C7" s="24" t="s">
        <v>198</v>
      </c>
      <c r="D7" s="29"/>
      <c r="E7" s="24" t="s">
        <v>215</v>
      </c>
      <c r="F7" s="29"/>
      <c r="G7" s="24" t="s">
        <v>263</v>
      </c>
      <c r="H7" s="78"/>
      <c r="I7" s="24" t="s">
        <v>175</v>
      </c>
      <c r="J7" s="29"/>
      <c r="K7" s="66" t="s">
        <v>205</v>
      </c>
      <c r="L7" s="29"/>
      <c r="M7" s="108" t="s">
        <v>281</v>
      </c>
      <c r="N7" s="29"/>
      <c r="Q7" s="19"/>
    </row>
    <row r="8" spans="1:17" ht="17.25" customHeight="1">
      <c r="A8" s="103" t="s">
        <v>288</v>
      </c>
      <c r="B8" s="30"/>
      <c r="C8" s="25" t="s">
        <v>199</v>
      </c>
      <c r="D8" s="32"/>
      <c r="E8" s="25" t="s">
        <v>150</v>
      </c>
      <c r="F8" s="32"/>
      <c r="G8" s="25" t="s">
        <v>160</v>
      </c>
      <c r="H8" s="30"/>
      <c r="I8" s="25" t="s">
        <v>199</v>
      </c>
      <c r="J8" s="30"/>
      <c r="K8" s="25" t="s">
        <v>199</v>
      </c>
      <c r="L8" s="30"/>
      <c r="M8" s="100" t="s">
        <v>282</v>
      </c>
      <c r="N8" s="30"/>
      <c r="Q8" s="19"/>
    </row>
    <row r="9" spans="1:17" ht="17.25" customHeight="1">
      <c r="A9" s="103"/>
      <c r="B9" s="30"/>
      <c r="C9" s="25" t="s">
        <v>200</v>
      </c>
      <c r="D9" s="30"/>
      <c r="E9" s="25" t="s">
        <v>249</v>
      </c>
      <c r="F9" s="32"/>
      <c r="G9" s="25" t="s">
        <v>262</v>
      </c>
      <c r="H9" s="32"/>
      <c r="I9" s="25" t="s">
        <v>272</v>
      </c>
      <c r="J9" s="30"/>
      <c r="K9" s="25" t="s">
        <v>206</v>
      </c>
      <c r="L9" s="30"/>
      <c r="M9" s="100" t="s">
        <v>283</v>
      </c>
      <c r="N9" s="30"/>
      <c r="Q9" s="19"/>
    </row>
    <row r="10" spans="1:17" ht="17.25" customHeight="1">
      <c r="A10" s="103" t="s">
        <v>289</v>
      </c>
      <c r="B10" s="30"/>
      <c r="C10" s="25" t="s">
        <v>178</v>
      </c>
      <c r="D10" s="32"/>
      <c r="E10" s="25" t="s">
        <v>133</v>
      </c>
      <c r="F10" s="32"/>
      <c r="G10" s="25" t="s">
        <v>238</v>
      </c>
      <c r="H10" s="30"/>
      <c r="I10" s="25" t="s">
        <v>152</v>
      </c>
      <c r="J10" s="30"/>
      <c r="K10" s="25" t="s">
        <v>116</v>
      </c>
      <c r="L10" s="32"/>
      <c r="M10" s="101" t="s">
        <v>284</v>
      </c>
      <c r="N10" s="30"/>
      <c r="Q10" s="19"/>
    </row>
    <row r="11" spans="1:17" ht="17.25" customHeight="1">
      <c r="A11" s="105"/>
      <c r="B11" s="30"/>
      <c r="C11" s="25" t="s">
        <v>130</v>
      </c>
      <c r="D11" s="30"/>
      <c r="E11" s="25" t="s">
        <v>218</v>
      </c>
      <c r="F11" s="30"/>
      <c r="G11" s="25" t="s">
        <v>163</v>
      </c>
      <c r="H11" s="30"/>
      <c r="I11" s="25" t="s">
        <v>218</v>
      </c>
      <c r="J11" s="30"/>
      <c r="K11" s="25" t="s">
        <v>204</v>
      </c>
      <c r="L11" s="30"/>
      <c r="M11" s="102" t="s">
        <v>285</v>
      </c>
      <c r="N11" s="30"/>
      <c r="Q11" s="19"/>
    </row>
    <row r="12" spans="1:17" ht="17.25" customHeight="1">
      <c r="A12" s="105"/>
      <c r="B12" s="30"/>
      <c r="C12" s="25"/>
      <c r="D12" s="49"/>
      <c r="E12" s="25" t="s">
        <v>130</v>
      </c>
      <c r="F12" s="30"/>
      <c r="G12" s="25" t="s">
        <v>130</v>
      </c>
      <c r="H12" s="30"/>
      <c r="I12" s="25" t="s">
        <v>130</v>
      </c>
      <c r="J12" s="30"/>
      <c r="K12" s="25" t="s">
        <v>158</v>
      </c>
      <c r="L12" s="30"/>
      <c r="M12" s="102" t="s">
        <v>286</v>
      </c>
      <c r="N12" s="30"/>
      <c r="Q12" s="19"/>
    </row>
    <row r="13" spans="1:17" ht="17.25" customHeight="1">
      <c r="A13" s="25"/>
      <c r="B13" s="30"/>
      <c r="C13" s="25"/>
      <c r="D13" s="30"/>
      <c r="E13" s="49"/>
      <c r="F13" s="49"/>
      <c r="G13" s="25"/>
      <c r="H13" s="30"/>
      <c r="I13" s="49"/>
      <c r="J13" s="49"/>
      <c r="K13" s="25"/>
      <c r="L13" s="30"/>
      <c r="M13" s="25"/>
      <c r="N13" s="30"/>
      <c r="Q13" s="19"/>
    </row>
    <row r="14" spans="1:17" ht="17.25" customHeight="1">
      <c r="A14" s="26"/>
      <c r="B14" s="31"/>
      <c r="C14" s="86" t="s">
        <v>107</v>
      </c>
      <c r="D14" s="31"/>
      <c r="E14" s="26"/>
      <c r="F14" s="31"/>
      <c r="G14" s="26"/>
      <c r="H14" s="31"/>
      <c r="I14" s="26"/>
      <c r="J14" s="31"/>
      <c r="K14" s="86" t="s">
        <v>109</v>
      </c>
      <c r="L14" s="31"/>
      <c r="M14" s="52"/>
      <c r="N14" s="31"/>
      <c r="Q14" s="19"/>
    </row>
    <row r="15" spans="1:17" ht="15">
      <c r="A15" s="22">
        <f>M6+1</f>
        <v>42589</v>
      </c>
      <c r="B15" s="23"/>
      <c r="C15" s="22">
        <f>A15+1</f>
        <v>42590</v>
      </c>
      <c r="D15" s="23"/>
      <c r="E15" s="22">
        <f aca="true" t="shared" si="0" ref="E15:M15">C15+1</f>
        <v>42591</v>
      </c>
      <c r="F15" s="23"/>
      <c r="G15" s="22">
        <f t="shared" si="0"/>
        <v>42592</v>
      </c>
      <c r="H15" s="23"/>
      <c r="I15" s="22">
        <f t="shared" si="0"/>
        <v>42593</v>
      </c>
      <c r="J15" s="23"/>
      <c r="K15" s="22">
        <f t="shared" si="0"/>
        <v>42594</v>
      </c>
      <c r="L15" s="23"/>
      <c r="M15" s="22">
        <f t="shared" si="0"/>
        <v>42595</v>
      </c>
      <c r="N15" s="23"/>
      <c r="Q15" s="19"/>
    </row>
    <row r="16" spans="1:17" ht="17.25" customHeight="1">
      <c r="A16" s="24"/>
      <c r="B16" s="29"/>
      <c r="C16" s="24" t="s">
        <v>268</v>
      </c>
      <c r="D16" s="29"/>
      <c r="E16" s="24" t="s">
        <v>237</v>
      </c>
      <c r="F16" s="78"/>
      <c r="G16" s="24" t="s">
        <v>280</v>
      </c>
      <c r="H16" s="29"/>
      <c r="I16" s="24" t="s">
        <v>141</v>
      </c>
      <c r="J16" s="29"/>
      <c r="K16" s="24" t="s">
        <v>279</v>
      </c>
      <c r="L16" s="29"/>
      <c r="M16" s="50"/>
      <c r="N16" s="29"/>
      <c r="Q16" s="19"/>
    </row>
    <row r="17" spans="1:17" ht="17.25" customHeight="1">
      <c r="A17" s="25"/>
      <c r="B17" s="30"/>
      <c r="C17" s="25" t="s">
        <v>269</v>
      </c>
      <c r="D17" s="32"/>
      <c r="E17" s="25" t="s">
        <v>150</v>
      </c>
      <c r="F17" s="30"/>
      <c r="G17" s="25" t="s">
        <v>188</v>
      </c>
      <c r="H17" s="30"/>
      <c r="I17" s="25" t="s">
        <v>143</v>
      </c>
      <c r="J17" s="30"/>
      <c r="K17" s="25" t="s">
        <v>169</v>
      </c>
      <c r="L17" s="30"/>
      <c r="M17" s="51"/>
      <c r="N17" s="30"/>
      <c r="Q17" s="19"/>
    </row>
    <row r="18" spans="1:17" ht="17.25" customHeight="1">
      <c r="A18" s="25"/>
      <c r="B18" s="30"/>
      <c r="C18" s="25" t="s">
        <v>216</v>
      </c>
      <c r="D18" s="30"/>
      <c r="E18" s="25" t="s">
        <v>151</v>
      </c>
      <c r="F18" s="32"/>
      <c r="G18" s="25" t="s">
        <v>190</v>
      </c>
      <c r="H18" s="30"/>
      <c r="I18" s="25" t="s">
        <v>144</v>
      </c>
      <c r="J18" s="30"/>
      <c r="K18" s="25" t="s">
        <v>170</v>
      </c>
      <c r="L18" s="32"/>
      <c r="M18" s="51"/>
      <c r="N18" s="30"/>
      <c r="Q18" s="19"/>
    </row>
    <row r="19" spans="1:17" ht="17.25" customHeight="1">
      <c r="A19" s="25"/>
      <c r="B19" s="30"/>
      <c r="C19" s="25" t="s">
        <v>201</v>
      </c>
      <c r="D19" s="32"/>
      <c r="E19" s="25" t="s">
        <v>204</v>
      </c>
      <c r="F19" s="30"/>
      <c r="G19" s="25" t="s">
        <v>245</v>
      </c>
      <c r="H19" s="30"/>
      <c r="I19" s="25" t="s">
        <v>145</v>
      </c>
      <c r="J19" s="30"/>
      <c r="K19" s="25" t="s">
        <v>171</v>
      </c>
      <c r="L19" s="32"/>
      <c r="M19" s="51"/>
      <c r="N19" s="30"/>
      <c r="Q19" s="19"/>
    </row>
    <row r="20" spans="1:17" ht="17.25" customHeight="1">
      <c r="A20" s="25"/>
      <c r="B20" s="30"/>
      <c r="C20" s="25" t="s">
        <v>158</v>
      </c>
      <c r="D20" s="30"/>
      <c r="E20" s="25" t="s">
        <v>137</v>
      </c>
      <c r="F20" s="30"/>
      <c r="G20" s="25" t="s">
        <v>191</v>
      </c>
      <c r="H20" s="30"/>
      <c r="I20" s="25" t="s">
        <v>147</v>
      </c>
      <c r="J20" s="30"/>
      <c r="K20" s="25" t="s">
        <v>172</v>
      </c>
      <c r="L20" s="30"/>
      <c r="M20" s="51"/>
      <c r="N20" s="30"/>
      <c r="Q20" s="19"/>
    </row>
    <row r="21" spans="1:17" ht="17.25" customHeight="1">
      <c r="A21" s="25"/>
      <c r="B21" s="30"/>
      <c r="C21" s="99" t="s">
        <v>130</v>
      </c>
      <c r="D21" s="30"/>
      <c r="E21" s="99" t="s">
        <v>130</v>
      </c>
      <c r="F21" s="30"/>
      <c r="G21" s="25" t="s">
        <v>130</v>
      </c>
      <c r="H21" s="30"/>
      <c r="I21" s="25" t="s">
        <v>132</v>
      </c>
      <c r="J21" s="30"/>
      <c r="K21" s="25" t="s">
        <v>133</v>
      </c>
      <c r="L21" s="30"/>
      <c r="M21" s="51"/>
      <c r="N21" s="30"/>
      <c r="Q21" s="19"/>
    </row>
    <row r="22" spans="1:17" ht="17.25" customHeight="1">
      <c r="A22" s="25"/>
      <c r="B22" s="30"/>
      <c r="C22" s="25"/>
      <c r="D22" s="30"/>
      <c r="E22" s="25"/>
      <c r="F22" s="30"/>
      <c r="G22" s="25"/>
      <c r="H22" s="49"/>
      <c r="I22" s="25" t="s">
        <v>130</v>
      </c>
      <c r="J22" s="30"/>
      <c r="K22" s="25" t="s">
        <v>130</v>
      </c>
      <c r="L22" s="30"/>
      <c r="M22" s="51"/>
      <c r="N22" s="30"/>
      <c r="Q22" s="19"/>
    </row>
    <row r="23" spans="1:17" ht="17.25" customHeight="1">
      <c r="A23" s="26"/>
      <c r="B23" s="31"/>
      <c r="C23" s="86" t="s">
        <v>107</v>
      </c>
      <c r="D23" s="31"/>
      <c r="E23" s="26"/>
      <c r="F23" s="31"/>
      <c r="G23" s="26"/>
      <c r="H23" s="31"/>
      <c r="I23" s="26"/>
      <c r="J23" s="31"/>
      <c r="K23" s="86" t="s">
        <v>109</v>
      </c>
      <c r="L23" s="31"/>
      <c r="M23" s="52"/>
      <c r="N23" s="31"/>
      <c r="Q23" s="19"/>
    </row>
    <row r="24" spans="1:17" ht="15">
      <c r="A24" s="22">
        <f>M15+1</f>
        <v>42596</v>
      </c>
      <c r="B24" s="23"/>
      <c r="C24" s="22">
        <f>A24+1</f>
        <v>42597</v>
      </c>
      <c r="D24" s="23"/>
      <c r="E24" s="22">
        <f aca="true" t="shared" si="1" ref="E24:M24">C24+1</f>
        <v>42598</v>
      </c>
      <c r="F24" s="23"/>
      <c r="G24" s="22">
        <f t="shared" si="1"/>
        <v>42599</v>
      </c>
      <c r="H24" s="23"/>
      <c r="I24" s="22">
        <f t="shared" si="1"/>
        <v>42600</v>
      </c>
      <c r="J24" s="23"/>
      <c r="K24" s="22">
        <f t="shared" si="1"/>
        <v>42601</v>
      </c>
      <c r="L24" s="23"/>
      <c r="M24" s="22">
        <f t="shared" si="1"/>
        <v>42602</v>
      </c>
      <c r="N24" s="23"/>
      <c r="Q24" s="19"/>
    </row>
    <row r="25" spans="1:17" ht="17.25" customHeight="1">
      <c r="A25" s="24"/>
      <c r="B25" s="29"/>
      <c r="C25" s="25" t="s">
        <v>223</v>
      </c>
      <c r="D25" s="32"/>
      <c r="E25" s="25" t="s">
        <v>159</v>
      </c>
      <c r="F25" s="32"/>
      <c r="G25" s="24" t="s">
        <v>212</v>
      </c>
      <c r="H25" s="29"/>
      <c r="I25" s="94" t="s">
        <v>113</v>
      </c>
      <c r="J25" s="29"/>
      <c r="K25" s="24" t="s">
        <v>173</v>
      </c>
      <c r="L25" s="29"/>
      <c r="M25" s="24"/>
      <c r="N25" s="29"/>
      <c r="Q25" s="19"/>
    </row>
    <row r="26" spans="1:17" ht="17.25" customHeight="1">
      <c r="A26" s="25"/>
      <c r="B26" s="30"/>
      <c r="C26" s="25" t="s">
        <v>224</v>
      </c>
      <c r="D26" s="32"/>
      <c r="E26" s="25" t="s">
        <v>160</v>
      </c>
      <c r="F26" s="32"/>
      <c r="G26" s="25" t="s">
        <v>271</v>
      </c>
      <c r="H26" s="32"/>
      <c r="I26" s="24" t="s">
        <v>208</v>
      </c>
      <c r="J26" s="29"/>
      <c r="K26" s="25" t="s">
        <v>175</v>
      </c>
      <c r="L26" s="30"/>
      <c r="M26" s="25"/>
      <c r="N26" s="30"/>
      <c r="Q26" s="19"/>
    </row>
    <row r="27" spans="1:17" ht="17.25" customHeight="1">
      <c r="A27" s="25"/>
      <c r="B27" s="30"/>
      <c r="C27" s="48" t="s">
        <v>116</v>
      </c>
      <c r="D27" s="32"/>
      <c r="E27" s="48" t="s">
        <v>161</v>
      </c>
      <c r="F27" s="32"/>
      <c r="G27" s="25" t="s">
        <v>214</v>
      </c>
      <c r="H27" s="32"/>
      <c r="I27" s="25" t="s">
        <v>270</v>
      </c>
      <c r="J27" s="32"/>
      <c r="K27" s="25" t="s">
        <v>177</v>
      </c>
      <c r="L27" s="32"/>
      <c r="M27" s="25"/>
      <c r="N27" s="30"/>
      <c r="Q27" s="19"/>
    </row>
    <row r="28" spans="1:17" ht="17.25" customHeight="1">
      <c r="A28" s="25"/>
      <c r="B28" s="30"/>
      <c r="C28" s="25" t="s">
        <v>261</v>
      </c>
      <c r="D28" s="30"/>
      <c r="E28" s="25" t="s">
        <v>162</v>
      </c>
      <c r="F28" s="30"/>
      <c r="G28" s="25" t="s">
        <v>147</v>
      </c>
      <c r="H28" s="30"/>
      <c r="I28" s="25" t="s">
        <v>213</v>
      </c>
      <c r="J28" s="30"/>
      <c r="K28" s="25" t="s">
        <v>178</v>
      </c>
      <c r="L28" s="32"/>
      <c r="M28" s="25"/>
      <c r="N28" s="30"/>
      <c r="Q28" s="19"/>
    </row>
    <row r="29" spans="1:17" ht="17.25" customHeight="1">
      <c r="A29" s="25"/>
      <c r="B29" s="30"/>
      <c r="C29" s="25" t="s">
        <v>163</v>
      </c>
      <c r="D29" s="30"/>
      <c r="E29" s="25" t="s">
        <v>163</v>
      </c>
      <c r="F29" s="30"/>
      <c r="G29" s="25" t="s">
        <v>163</v>
      </c>
      <c r="H29" s="30"/>
      <c r="I29" s="25" t="s">
        <v>190</v>
      </c>
      <c r="J29" s="30"/>
      <c r="K29" s="25" t="s">
        <v>179</v>
      </c>
      <c r="L29" s="30"/>
      <c r="M29" s="25"/>
      <c r="N29" s="30"/>
      <c r="Q29" s="19"/>
    </row>
    <row r="30" spans="1:17" ht="17.25" customHeight="1">
      <c r="A30" s="25"/>
      <c r="B30" s="30"/>
      <c r="C30" s="99" t="s">
        <v>130</v>
      </c>
      <c r="D30" s="30"/>
      <c r="E30" s="99" t="s">
        <v>130</v>
      </c>
      <c r="F30" s="30"/>
      <c r="G30" s="99" t="s">
        <v>130</v>
      </c>
      <c r="H30" s="30"/>
      <c r="I30" s="25" t="s">
        <v>209</v>
      </c>
      <c r="J30" s="30"/>
      <c r="K30" s="99" t="s">
        <v>130</v>
      </c>
      <c r="L30" s="30"/>
      <c r="M30" s="25"/>
      <c r="N30" s="30"/>
      <c r="Q30" s="19"/>
    </row>
    <row r="31" spans="1:17" ht="17.25" customHeight="1">
      <c r="A31" s="25"/>
      <c r="B31" s="30"/>
      <c r="C31" s="25"/>
      <c r="D31" s="30"/>
      <c r="E31" s="49"/>
      <c r="F31" s="49"/>
      <c r="G31" s="25"/>
      <c r="H31" s="30"/>
      <c r="I31" s="99" t="s">
        <v>130</v>
      </c>
      <c r="J31" s="49"/>
      <c r="K31" s="25"/>
      <c r="L31" s="30"/>
      <c r="M31" s="25"/>
      <c r="N31" s="30"/>
      <c r="Q31" s="19"/>
    </row>
    <row r="32" spans="1:17" ht="17.25" customHeight="1">
      <c r="A32" s="26"/>
      <c r="B32" s="31"/>
      <c r="C32" s="86" t="s">
        <v>107</v>
      </c>
      <c r="D32" s="31"/>
      <c r="E32" s="26"/>
      <c r="F32" s="31"/>
      <c r="G32" s="61"/>
      <c r="H32" s="31"/>
      <c r="I32" s="26"/>
      <c r="J32" s="31"/>
      <c r="K32" s="86" t="s">
        <v>109</v>
      </c>
      <c r="L32" s="31"/>
      <c r="M32" s="52"/>
      <c r="N32" s="31"/>
      <c r="Q32" s="19"/>
    </row>
    <row r="33" spans="1:14" ht="15">
      <c r="A33" s="22">
        <f>M24+1</f>
        <v>42603</v>
      </c>
      <c r="B33" s="23"/>
      <c r="C33" s="22">
        <f>A33+1</f>
        <v>42604</v>
      </c>
      <c r="D33" s="23"/>
      <c r="E33" s="22">
        <f aca="true" t="shared" si="2" ref="E33:K33">C33+1</f>
        <v>42605</v>
      </c>
      <c r="F33" s="23"/>
      <c r="G33" s="22">
        <f t="shared" si="2"/>
        <v>42606</v>
      </c>
      <c r="H33" s="23"/>
      <c r="I33" s="22">
        <f t="shared" si="2"/>
        <v>42607</v>
      </c>
      <c r="J33" s="23"/>
      <c r="K33" s="22">
        <f t="shared" si="2"/>
        <v>42608</v>
      </c>
      <c r="L33" s="23"/>
      <c r="M33" s="22">
        <v>42609</v>
      </c>
      <c r="N33" s="23"/>
    </row>
    <row r="34" spans="1:17" ht="17.25" customHeight="1">
      <c r="A34" s="24"/>
      <c r="B34" s="29"/>
      <c r="C34" s="24" t="s">
        <v>232</v>
      </c>
      <c r="D34" s="29"/>
      <c r="E34" s="24" t="s">
        <v>264</v>
      </c>
      <c r="F34" s="29"/>
      <c r="G34" s="93" t="s">
        <v>202</v>
      </c>
      <c r="H34" s="29"/>
      <c r="I34" s="24" t="s">
        <v>119</v>
      </c>
      <c r="J34" s="29"/>
      <c r="K34" s="25" t="s">
        <v>227</v>
      </c>
      <c r="L34" s="49"/>
      <c r="M34" s="50"/>
      <c r="N34" s="29"/>
      <c r="Q34" s="19"/>
    </row>
    <row r="35" spans="1:17" ht="17.25" customHeight="1">
      <c r="A35" s="25"/>
      <c r="B35" s="30"/>
      <c r="C35" s="25" t="s">
        <v>151</v>
      </c>
      <c r="D35" s="30"/>
      <c r="E35" s="25" t="s">
        <v>122</v>
      </c>
      <c r="F35" s="30"/>
      <c r="G35" s="25" t="s">
        <v>150</v>
      </c>
      <c r="H35" s="30"/>
      <c r="I35" s="25" t="s">
        <v>120</v>
      </c>
      <c r="J35" s="30"/>
      <c r="K35" s="25" t="s">
        <v>228</v>
      </c>
      <c r="L35" s="49"/>
      <c r="M35" s="51"/>
      <c r="N35" s="30"/>
      <c r="Q35" s="19"/>
    </row>
    <row r="36" spans="1:17" ht="17.25" customHeight="1">
      <c r="A36" s="25"/>
      <c r="B36" s="30"/>
      <c r="C36" s="25" t="s">
        <v>234</v>
      </c>
      <c r="D36" s="30"/>
      <c r="E36" s="25" t="s">
        <v>152</v>
      </c>
      <c r="F36" s="30"/>
      <c r="G36" s="25" t="s">
        <v>203</v>
      </c>
      <c r="H36" s="30"/>
      <c r="I36" s="25" t="s">
        <v>122</v>
      </c>
      <c r="J36" s="30"/>
      <c r="K36" s="25" t="s">
        <v>229</v>
      </c>
      <c r="L36" s="49"/>
      <c r="M36" s="51"/>
      <c r="N36" s="30"/>
      <c r="Q36" s="19"/>
    </row>
    <row r="37" spans="1:17" ht="17.25" customHeight="1">
      <c r="A37" s="25"/>
      <c r="B37" s="30"/>
      <c r="C37" s="25" t="s">
        <v>235</v>
      </c>
      <c r="D37" s="32"/>
      <c r="E37" s="25" t="s">
        <v>273</v>
      </c>
      <c r="F37" s="32"/>
      <c r="G37" s="25" t="s">
        <v>216</v>
      </c>
      <c r="H37" s="32"/>
      <c r="I37" s="25" t="s">
        <v>123</v>
      </c>
      <c r="J37" s="32"/>
      <c r="K37" s="25" t="s">
        <v>152</v>
      </c>
      <c r="L37" s="49"/>
      <c r="M37" s="51"/>
      <c r="N37" s="32"/>
      <c r="Q37" s="19"/>
    </row>
    <row r="38" spans="1:17" ht="17.25" customHeight="1">
      <c r="A38" s="25"/>
      <c r="B38" s="30"/>
      <c r="C38" s="25" t="s">
        <v>162</v>
      </c>
      <c r="D38" s="30"/>
      <c r="E38" s="25" t="s">
        <v>158</v>
      </c>
      <c r="F38" s="30"/>
      <c r="G38" s="25" t="s">
        <v>204</v>
      </c>
      <c r="H38" s="30"/>
      <c r="I38" s="25" t="s">
        <v>157</v>
      </c>
      <c r="J38" s="30"/>
      <c r="K38" s="25" t="s">
        <v>230</v>
      </c>
      <c r="L38" s="30"/>
      <c r="M38" s="51"/>
      <c r="N38" s="30"/>
      <c r="Q38" s="19"/>
    </row>
    <row r="39" spans="1:17" ht="17.25" customHeight="1">
      <c r="A39" s="25"/>
      <c r="B39" s="30"/>
      <c r="C39" s="25" t="s">
        <v>236</v>
      </c>
      <c r="D39" s="30"/>
      <c r="E39" s="25" t="s">
        <v>130</v>
      </c>
      <c r="F39" s="30"/>
      <c r="G39" s="25" t="s">
        <v>158</v>
      </c>
      <c r="H39" s="30"/>
      <c r="I39" s="25" t="s">
        <v>114</v>
      </c>
      <c r="J39" s="30"/>
      <c r="K39" s="25" t="s">
        <v>130</v>
      </c>
      <c r="L39" s="30"/>
      <c r="M39" s="51"/>
      <c r="N39" s="30"/>
      <c r="Q39" s="19"/>
    </row>
    <row r="40" spans="1:17" ht="17.25" customHeight="1">
      <c r="A40" s="25"/>
      <c r="B40" s="30"/>
      <c r="C40" s="25" t="s">
        <v>130</v>
      </c>
      <c r="D40" s="30"/>
      <c r="E40" s="25"/>
      <c r="F40" s="30"/>
      <c r="G40" s="25" t="s">
        <v>130</v>
      </c>
      <c r="H40" s="49"/>
      <c r="I40" s="25" t="s">
        <v>130</v>
      </c>
      <c r="J40" s="30"/>
      <c r="K40" s="25"/>
      <c r="L40" s="30"/>
      <c r="M40" s="51"/>
      <c r="N40" s="30"/>
      <c r="Q40" s="19"/>
    </row>
    <row r="41" spans="1:17" ht="17.25" customHeight="1">
      <c r="A41" s="26"/>
      <c r="B41" s="31"/>
      <c r="C41" s="86" t="s">
        <v>107</v>
      </c>
      <c r="D41" s="31"/>
      <c r="E41" s="26"/>
      <c r="F41" s="31"/>
      <c r="G41" s="61"/>
      <c r="H41" s="31"/>
      <c r="I41" s="26"/>
      <c r="J41" s="31"/>
      <c r="K41" s="86" t="s">
        <v>109</v>
      </c>
      <c r="L41" s="31"/>
      <c r="M41" s="52"/>
      <c r="N41" s="31"/>
      <c r="Q41" s="19"/>
    </row>
    <row r="42" spans="1:14" ht="15">
      <c r="A42" s="22">
        <v>42610</v>
      </c>
      <c r="B42" s="23"/>
      <c r="C42" s="22">
        <v>42611</v>
      </c>
      <c r="D42" s="23"/>
      <c r="E42" s="22">
        <v>42612</v>
      </c>
      <c r="F42" s="23"/>
      <c r="G42" s="22">
        <v>42613</v>
      </c>
      <c r="H42" s="23"/>
      <c r="I42" s="22" t="s">
        <v>108</v>
      </c>
      <c r="J42" s="23"/>
      <c r="K42" s="22"/>
      <c r="L42" s="23"/>
      <c r="M42" s="22"/>
      <c r="N42" s="23"/>
    </row>
    <row r="43" spans="1:17" ht="17.25" customHeight="1">
      <c r="A43" s="24"/>
      <c r="B43" s="29"/>
      <c r="C43" s="106" t="s">
        <v>290</v>
      </c>
      <c r="D43" s="107"/>
      <c r="E43" s="97" t="s">
        <v>164</v>
      </c>
      <c r="F43" s="30"/>
      <c r="G43" s="95" t="s">
        <v>140</v>
      </c>
      <c r="H43" s="29"/>
      <c r="I43" s="24"/>
      <c r="J43" s="29"/>
      <c r="K43" s="59"/>
      <c r="L43" s="29"/>
      <c r="M43" s="51"/>
      <c r="N43" s="29"/>
      <c r="Q43" s="19"/>
    </row>
    <row r="44" spans="1:17" ht="17.25" customHeight="1">
      <c r="A44" s="87"/>
      <c r="B44" s="30"/>
      <c r="C44" s="25" t="s">
        <v>181</v>
      </c>
      <c r="D44" s="49"/>
      <c r="E44" s="98" t="s">
        <v>166</v>
      </c>
      <c r="F44" s="30"/>
      <c r="G44" s="96" t="s">
        <v>150</v>
      </c>
      <c r="H44" s="30"/>
      <c r="I44" s="25"/>
      <c r="J44" s="30"/>
      <c r="K44" s="60"/>
      <c r="L44" s="30"/>
      <c r="M44" s="51"/>
      <c r="N44" s="30"/>
      <c r="Q44" s="19"/>
    </row>
    <row r="45" spans="1:17" ht="17.25" customHeight="1">
      <c r="A45" s="25"/>
      <c r="B45" s="30"/>
      <c r="C45" s="25" t="s">
        <v>182</v>
      </c>
      <c r="D45" s="49"/>
      <c r="E45" s="98" t="s">
        <v>167</v>
      </c>
      <c r="F45" s="30"/>
      <c r="G45" s="96" t="s">
        <v>139</v>
      </c>
      <c r="H45" s="30"/>
      <c r="I45" s="25"/>
      <c r="J45" s="30"/>
      <c r="K45" s="51"/>
      <c r="L45" s="30"/>
      <c r="M45" s="51"/>
      <c r="N45" s="30"/>
      <c r="Q45" s="19"/>
    </row>
    <row r="46" spans="1:17" ht="17.25" customHeight="1">
      <c r="A46" s="25"/>
      <c r="B46" s="30"/>
      <c r="C46" s="25" t="s">
        <v>183</v>
      </c>
      <c r="D46" s="49"/>
      <c r="E46" s="98" t="s">
        <v>238</v>
      </c>
      <c r="F46" s="30"/>
      <c r="G46" s="96" t="s">
        <v>157</v>
      </c>
      <c r="H46" s="30"/>
      <c r="I46" s="25"/>
      <c r="J46" s="30"/>
      <c r="K46" s="51"/>
      <c r="L46" s="30"/>
      <c r="M46" s="51"/>
      <c r="N46" s="30"/>
      <c r="Q46" s="19"/>
    </row>
    <row r="47" spans="1:17" ht="17.25" customHeight="1">
      <c r="A47" s="25"/>
      <c r="B47" s="30"/>
      <c r="C47" s="25" t="s">
        <v>115</v>
      </c>
      <c r="D47" s="30"/>
      <c r="E47" s="99" t="s">
        <v>132</v>
      </c>
      <c r="F47" s="30"/>
      <c r="G47" s="96" t="s">
        <v>130</v>
      </c>
      <c r="H47" s="30"/>
      <c r="I47" s="25"/>
      <c r="J47" s="30"/>
      <c r="K47" s="51"/>
      <c r="L47" s="30"/>
      <c r="M47" s="51"/>
      <c r="N47" s="30"/>
      <c r="Q47" s="19"/>
    </row>
    <row r="48" spans="1:17" ht="17.25" customHeight="1">
      <c r="A48" s="25"/>
      <c r="B48" s="30"/>
      <c r="C48" s="25" t="s">
        <v>185</v>
      </c>
      <c r="D48" s="30"/>
      <c r="E48" s="99" t="s">
        <v>130</v>
      </c>
      <c r="F48" s="30"/>
      <c r="G48" s="96" t="s">
        <v>132</v>
      </c>
      <c r="H48" s="30"/>
      <c r="I48" s="25"/>
      <c r="J48" s="30"/>
      <c r="K48" s="60"/>
      <c r="L48" s="30"/>
      <c r="M48" s="51"/>
      <c r="N48" s="30"/>
      <c r="Q48" s="19"/>
    </row>
    <row r="49" spans="1:17" ht="17.25" customHeight="1">
      <c r="A49" s="25"/>
      <c r="B49" s="30"/>
      <c r="C49" s="25" t="s">
        <v>130</v>
      </c>
      <c r="D49" s="30"/>
      <c r="E49" s="25"/>
      <c r="F49" s="30"/>
      <c r="G49" s="25"/>
      <c r="H49" s="30"/>
      <c r="I49" s="25"/>
      <c r="J49" s="30"/>
      <c r="K49" s="60"/>
      <c r="L49" s="30"/>
      <c r="M49" s="25"/>
      <c r="N49" s="30"/>
      <c r="Q49" s="19"/>
    </row>
    <row r="50" spans="1:17" ht="17.25" customHeight="1">
      <c r="A50" s="76"/>
      <c r="B50" s="77"/>
      <c r="C50" s="86" t="s">
        <v>107</v>
      </c>
      <c r="D50" s="31"/>
      <c r="E50" s="26"/>
      <c r="F50" s="31"/>
      <c r="G50" s="26"/>
      <c r="H50" s="31"/>
      <c r="I50" s="61"/>
      <c r="J50" s="31"/>
      <c r="K50" s="61"/>
      <c r="L50" s="31"/>
      <c r="M50" s="26"/>
      <c r="N50" s="31"/>
      <c r="Q50" s="19"/>
    </row>
  </sheetData>
  <sheetProtection/>
  <mergeCells count="8">
    <mergeCell ref="I4:J4"/>
    <mergeCell ref="K4:L4"/>
    <mergeCell ref="M4:N4"/>
    <mergeCell ref="A1:B1"/>
    <mergeCell ref="A4:B4"/>
    <mergeCell ref="C4:D4"/>
    <mergeCell ref="E4:F4"/>
    <mergeCell ref="G4:H4"/>
  </mergeCells>
  <printOptions/>
  <pageMargins left="0.25" right="0.25" top="0.25" bottom="0.25" header="0.15" footer="0.15"/>
  <pageSetup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Eisenbraun</dc:creator>
  <cp:keywords/>
  <dc:description/>
  <cp:lastModifiedBy>Senior Center 1</cp:lastModifiedBy>
  <cp:lastPrinted>2016-07-27T15:37:39Z</cp:lastPrinted>
  <dcterms:created xsi:type="dcterms:W3CDTF">2006-02-24T22:50:51Z</dcterms:created>
  <dcterms:modified xsi:type="dcterms:W3CDTF">2016-07-27T15:43:18Z</dcterms:modified>
  <cp:category/>
  <cp:version/>
  <cp:contentType/>
  <cp:contentStatus/>
</cp:coreProperties>
</file>